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0.40.44.234\тарифный\ИП 25-29\ОКСИР\1.13 Тех.перевооружение Казская-110 (+)\ПТЭО\"/>
    </mc:Choice>
  </mc:AlternateContent>
  <xr:revisionPtr revIDLastSave="0" documentId="13_ncr:1_{7972EAA6-34E5-458F-BE9F-2E8059A38A9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Реконструк КАЗ 110 зам транс - " sheetId="1" r:id="rId1"/>
  </sheets>
  <definedNames>
    <definedName name="_xlnm.Print_Titles" localSheetId="0">'Реконструк КАЗ 110 зам транс - '!$13:$13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5" i="1" l="1"/>
  <c r="D47" i="1"/>
  <c r="D48" i="1" l="1"/>
  <c r="D49" i="1"/>
</calcChain>
</file>

<file path=xl/sharedStrings.xml><?xml version="1.0" encoding="utf-8"?>
<sst xmlns="http://schemas.openxmlformats.org/spreadsheetml/2006/main" count="105" uniqueCount="70">
  <si>
    <t/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</si>
  <si>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</si>
  <si>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</si>
  <si>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</si>
  <si>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</si>
  <si>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</si>
  <si>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</si>
  <si>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</si>
  <si>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</si>
  <si>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</si>
  <si>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</si>
  <si>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</si>
  <si>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</si>
  <si>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Раздел 1. Проектные работы 2025г.</t>
  </si>
  <si>
    <t>1</t>
  </si>
  <si>
    <t>Проектно-изыскательские работы для отдельных элементов электрических сетей стоимостью: от 1,1 до 5,9 млн. руб.</t>
  </si>
  <si>
    <t>1 объект</t>
  </si>
  <si>
    <t xml:space="preserve"> дефлятор 2018г-2019г. 6,8% ПЗ=1,068</t>
  </si>
  <si>
    <t xml:space="preserve"> дефлятор 2019г-2020г. 5,7% ПЗ=1,057</t>
  </si>
  <si>
    <t xml:space="preserve"> дефлятор 2020г-2021г. 5,2% ПЗ=1,052</t>
  </si>
  <si>
    <t xml:space="preserve"> дефлятор 2021г-2022г. 14,6% ПЗ=1,146</t>
  </si>
  <si>
    <t xml:space="preserve"> дефлятор 2022г-2023г. 5,8% ПЗ=1,058</t>
  </si>
  <si>
    <t xml:space="preserve"> дефлятор 2023г-2024г. 5,3% ПЗ=1,053</t>
  </si>
  <si>
    <t xml:space="preserve"> дефлятор 2024г-2025г. 4,8% ПЗ=1,048</t>
  </si>
  <si>
    <t>Итого прямые затраты по разделу в базисных ценах</t>
  </si>
  <si>
    <t>Итого по разделу 1 Проектные работы 2025г.</t>
  </si>
  <si>
    <t>Раздел 2. Электромонтажные работы 2025г.</t>
  </si>
  <si>
    <t>2</t>
  </si>
  <si>
    <t>Ячейка двухобмоточного сухого трансформатора Т 6(10,15)/НН кВ, мощность 100 кВА</t>
  </si>
  <si>
    <t>1 ячейка</t>
  </si>
  <si>
    <t xml:space="preserve"> Коэффициент перехода от базового УНЦ электрических сетей (за исключением ВЛ) к уровню УНЦ Кемеровской области ПЗ=1,05 (ОЗП=1,05; ЭМ=1,05; МАТ=1,05)</t>
  </si>
  <si>
    <t>3</t>
  </si>
  <si>
    <t>РЗА и прочие шкафы (панели): прочие шкафы (панели)(шкаф контр пункт ТМ)</t>
  </si>
  <si>
    <t>1 ед.</t>
  </si>
  <si>
    <t xml:space="preserve"> Коэффициент перехода от базового УНЦ электрических сетей (за исключением ВЛ) к уровню УНЦ Кемеровской области ПЗ=1,04 (ОЗП=1,04; ЭМ=1,04; МАТ=1,04)</t>
  </si>
  <si>
    <t>Итого прямые затраты по смете в базисных ценах</t>
  </si>
  <si>
    <t xml:space="preserve">     НДС 20%</t>
  </si>
  <si>
    <t xml:space="preserve">  ВСЕГО по смете</t>
  </si>
  <si>
    <t>Номер группы инвест. проектов:</t>
  </si>
  <si>
    <t xml:space="preserve">на Реконструк Ерунаковская-8, </t>
  </si>
  <si>
    <t>Идентификатор проекта:</t>
  </si>
  <si>
    <t>Объект: Техническое перевооружение: ПС 110/6кВ "Казская-110" (Монтаж трансформаторов ТСН-1, ТСН-2 взамен существующих)</t>
  </si>
  <si>
    <t>Исходный документ</t>
  </si>
  <si>
    <t>Расчет</t>
  </si>
  <si>
    <t>НДС (20%)</t>
  </si>
  <si>
    <t>ВСЕГО с НДС</t>
  </si>
  <si>
    <t>Локальный сметный расчет на Техническое перевооружение: ПС 110/6кВ "Казская-110" (Монтаж трансформаторов ТСН-1, ТСН-2 взамен существующих)</t>
  </si>
  <si>
    <t>Стоимость по ЛСР, тыс.руб без НДС в ценах 2024 г.</t>
  </si>
  <si>
    <t>Индекс-дефлятор 2025 г.</t>
  </si>
  <si>
    <t>Итого в ценах 2025 г.</t>
  </si>
  <si>
    <t>Обоснование соответствия объема финансовых потребностей, необходимых для реализации мероприятий корректировки Программы, абзацу 1 пункта 32 Основ (непривышения финансовых потребностей надо укрупненными нормативами цены), согласно приказа № 131 от 26.02.2024 г. Министерства энергетики РФ.</t>
  </si>
  <si>
    <t>УНЦ(2023)-П6-05</t>
  </si>
  <si>
    <t>Проектные и изыскательские работы для отдельных элементов электрических сетей стоимостью: от 0,6 до 1,09 млн. руб.</t>
  </si>
  <si>
    <t xml:space="preserve"> Дефлятор 2024 ПЗ=5,3% (ОЗП=5,3%; ЭМ=5,3% к расх.; ЗПМ=5,3%; МАТ=5,3% к расх.; ТЗ=5,3%; ТЗМ=5,3%)</t>
  </si>
  <si>
    <t xml:space="preserve"> Дефлятор 2025 ПЗ=4,8% (ОЗП=4,8%; ЭМ=4,8% к расх.; ЗПМ=4,8%; МАТ=4,8% к расх.; ТЗ=4,8%; ТЗМ=4,8%)</t>
  </si>
  <si>
    <t>Накладные расходы 108% ФОТ (от 0)</t>
  </si>
  <si>
    <t>Сметная прибыль 65% ФОТ (от 0)</t>
  </si>
  <si>
    <t>УНЦ(2023)-Т5-10-4</t>
  </si>
  <si>
    <t>Ячейка двухобмоточного сухого трансформатора 6(10,15)/НН кВ, мощность 100 кВА</t>
  </si>
  <si>
    <t>Ц1-84-5</t>
  </si>
  <si>
    <t xml:space="preserve"> Коэффициент перехода от базового УНЦ электрических сетей (за исключением ВЛ) к уровню УНЦ Кемеровской области ПЗ=1,55 (ОЗП=1,55; ЭМ=1,55; МАТ=1,55)</t>
  </si>
  <si>
    <t>УНЦ(2023)-И12-06</t>
  </si>
  <si>
    <t>Прочий шкаф (панель) (шкаф контр пункт ТМ)</t>
  </si>
  <si>
    <t>Ц1-84-6</t>
  </si>
  <si>
    <t xml:space="preserve"> Коэффициент перехода от базового УНЦ электрических сетей (за исключением ВЛ) к уровню УНЦ Кемеровской области ПЗ=1,53 (ОЗП=1,53; ЭМ=1,53; МАТ=1,53)</t>
  </si>
  <si>
    <t>Итоги по разделу 2 Электромонтажные работы 2025г. :</t>
  </si>
  <si>
    <t xml:space="preserve">     Энергетическое строительство</t>
  </si>
  <si>
    <t xml:space="preserve">     Итого</t>
  </si>
  <si>
    <t xml:space="preserve">  Итого по разделу 2 Электромонтажные работы 2025г.</t>
  </si>
  <si>
    <t>Стоимость мероприятия согласно ЛСР (1 950,42 тыс. руб. с НДС) не превышает стоимость расчета, выполненного в соответствии с укрупненными нормативами цены (2 609,04 тыс. руб. с НДС). Мероприятие включено в инвестиционную программу со стоимостью, не превышающей укрупненные нормативы цены.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</si>
</sst>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10"/>
      <name val="Arial"/>
      <charset val="204"/>
    </font>
    <font>
      <b/>
      <sz val="10"/>
      <color rgb="FF000000"/>
      <name val="Arial"/>
      <charset val="204"/>
    </font>
    <font>
      <b/>
      <sz val="8"/>
      <color rgb="FF000000"/>
      <name val="Arial"/>
      <charset val="204"/>
    </font>
    <font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Calibri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name val="Arial"/>
      <family val="2"/>
      <charset val="204"/>
    </font>
    <font>
      <b/>
      <sz val="8"/>
      <color theme="0"/>
      <name val="Arial"/>
      <family val="2"/>
      <charset val="204"/>
    </font>
    <font>
      <sz val="8"/>
      <color theme="0"/>
      <name val="Arial"/>
      <family val="2"/>
      <charset val="204"/>
    </font>
    <font>
      <sz val="9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0" fillId="0" borderId="0" xfId="0" applyAlignment="1"/>
    <xf numFmtId="0" fontId="5" fillId="0" borderId="0" xfId="0" applyFont="1" applyAlignment="1"/>
    <xf numFmtId="0" fontId="6" fillId="0" borderId="0" xfId="0" applyNumberFormat="1" applyFont="1" applyFill="1" applyBorder="1" applyAlignment="1" applyProtection="1">
      <alignment wrapText="1"/>
    </xf>
    <xf numFmtId="0" fontId="7" fillId="0" borderId="0" xfId="0" applyNumberFormat="1" applyFont="1" applyFill="1" applyBorder="1" applyAlignment="1" applyProtection="1">
      <alignment wrapText="1"/>
    </xf>
    <xf numFmtId="49" fontId="8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49" fontId="7" fillId="0" borderId="0" xfId="0" applyNumberFormat="1" applyFont="1" applyFill="1" applyBorder="1" applyAlignment="1" applyProtection="1"/>
    <xf numFmtId="49" fontId="9" fillId="0" borderId="3" xfId="0" applyNumberFormat="1" applyFont="1" applyFill="1" applyBorder="1" applyAlignment="1" applyProtection="1">
      <alignment horizontal="center" wrapText="1"/>
    </xf>
    <xf numFmtId="49" fontId="7" fillId="0" borderId="0" xfId="0" applyNumberFormat="1" applyFont="1" applyFill="1" applyBorder="1" applyAlignment="1" applyProtection="1">
      <alignment horizontal="right" vertical="top"/>
    </xf>
    <xf numFmtId="49" fontId="7" fillId="0" borderId="0" xfId="0" applyNumberFormat="1" applyFont="1" applyFill="1" applyBorder="1" applyAlignment="1" applyProtection="1">
      <alignment vertical="top"/>
    </xf>
    <xf numFmtId="49" fontId="10" fillId="0" borderId="0" xfId="0" applyNumberFormat="1" applyFont="1" applyFill="1" applyBorder="1" applyAlignment="1" applyProtection="1"/>
    <xf numFmtId="49" fontId="9" fillId="0" borderId="3" xfId="0" applyNumberFormat="1" applyFont="1" applyFill="1" applyBorder="1" applyAlignment="1" applyProtection="1">
      <alignment wrapText="1"/>
    </xf>
    <xf numFmtId="4" fontId="9" fillId="0" borderId="3" xfId="0" applyNumberFormat="1" applyFont="1" applyFill="1" applyBorder="1" applyAlignment="1" applyProtection="1">
      <alignment wrapText="1"/>
    </xf>
    <xf numFmtId="164" fontId="9" fillId="0" borderId="3" xfId="0" applyNumberFormat="1" applyFont="1" applyFill="1" applyBorder="1" applyAlignment="1" applyProtection="1">
      <alignment wrapText="1"/>
    </xf>
    <xf numFmtId="4" fontId="7" fillId="0" borderId="0" xfId="0" applyNumberFormat="1" applyFont="1" applyFill="1" applyBorder="1" applyAlignment="1" applyProtection="1"/>
    <xf numFmtId="49" fontId="11" fillId="0" borderId="3" xfId="0" applyNumberFormat="1" applyFont="1" applyFill="1" applyBorder="1" applyAlignment="1" applyProtection="1">
      <alignment wrapText="1"/>
    </xf>
    <xf numFmtId="4" fontId="11" fillId="0" borderId="3" xfId="0" applyNumberFormat="1" applyFont="1" applyFill="1" applyBorder="1" applyAlignment="1" applyProtection="1">
      <alignment wrapText="1"/>
    </xf>
    <xf numFmtId="4" fontId="12" fillId="0" borderId="0" xfId="0" applyNumberFormat="1" applyFont="1" applyFill="1" applyBorder="1" applyAlignment="1" applyProtection="1">
      <alignment horizontal="right"/>
    </xf>
    <xf numFmtId="49" fontId="12" fillId="0" borderId="0" xfId="0" applyNumberFormat="1" applyFont="1" applyFill="1" applyBorder="1" applyAlignment="1" applyProtection="1"/>
    <xf numFmtId="4" fontId="9" fillId="0" borderId="3" xfId="0" applyNumberFormat="1" applyFont="1" applyFill="1" applyBorder="1" applyAlignment="1" applyProtection="1"/>
    <xf numFmtId="49" fontId="13" fillId="0" borderId="0" xfId="0" applyNumberFormat="1" applyFont="1" applyFill="1" applyBorder="1" applyAlignment="1" applyProtection="1">
      <alignment vertical="center"/>
    </xf>
    <xf numFmtId="4" fontId="9" fillId="2" borderId="3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/>
    <xf numFmtId="4" fontId="12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wrapText="1"/>
    </xf>
    <xf numFmtId="49" fontId="16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top" wrapText="1"/>
    </xf>
    <xf numFmtId="49" fontId="17" fillId="0" borderId="3" xfId="0" applyNumberFormat="1" applyFont="1" applyBorder="1" applyAlignment="1">
      <alignment horizontal="left" vertical="top" wrapText="1"/>
    </xf>
    <xf numFmtId="1" fontId="12" fillId="0" borderId="3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vertical="top" wrapText="1"/>
    </xf>
    <xf numFmtId="3" fontId="12" fillId="0" borderId="3" xfId="0" applyNumberFormat="1" applyFont="1" applyBorder="1" applyAlignment="1">
      <alignment horizontal="right" vertical="top" wrapText="1"/>
    </xf>
    <xf numFmtId="49" fontId="12" fillId="0" borderId="4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right" vertical="top" wrapText="1"/>
    </xf>
    <xf numFmtId="49" fontId="12" fillId="0" borderId="4" xfId="0" applyNumberFormat="1" applyFont="1" applyBorder="1" applyAlignment="1">
      <alignment vertical="top" wrapText="1"/>
    </xf>
    <xf numFmtId="49" fontId="12" fillId="0" borderId="2" xfId="0" applyNumberFormat="1" applyFont="1" applyBorder="1" applyAlignment="1">
      <alignment vertical="top" wrapText="1"/>
    </xf>
    <xf numFmtId="49" fontId="12" fillId="0" borderId="2" xfId="0" applyNumberFormat="1" applyFont="1" applyBorder="1" applyAlignment="1">
      <alignment horizontal="right" vertical="top"/>
    </xf>
    <xf numFmtId="49" fontId="12" fillId="0" borderId="2" xfId="0" applyNumberFormat="1" applyFont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center" vertical="top"/>
    </xf>
    <xf numFmtId="0" fontId="12" fillId="0" borderId="2" xfId="0" applyFont="1" applyBorder="1"/>
    <xf numFmtId="0" fontId="12" fillId="0" borderId="2" xfId="0" applyFont="1" applyBorder="1" applyAlignment="1">
      <alignment horizontal="right"/>
    </xf>
    <xf numFmtId="0" fontId="12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17" fillId="0" borderId="3" xfId="0" applyNumberFormat="1" applyFont="1" applyBorder="1" applyAlignment="1">
      <alignment horizontal="right" vertical="top" wrapText="1"/>
    </xf>
    <xf numFmtId="0" fontId="17" fillId="0" borderId="3" xfId="0" applyFont="1" applyBorder="1" applyAlignment="1">
      <alignment horizontal="right" vertical="top" wrapText="1"/>
    </xf>
    <xf numFmtId="4" fontId="17" fillId="0" borderId="3" xfId="0" applyNumberFormat="1" applyFont="1" applyBorder="1" applyAlignment="1">
      <alignment horizontal="right" vertical="top" wrapText="1"/>
    </xf>
    <xf numFmtId="4" fontId="14" fillId="0" borderId="0" xfId="0" applyNumberFormat="1" applyFont="1" applyFill="1" applyBorder="1" applyAlignment="1" applyProtection="1">
      <alignment horizontal="right" vertical="top" wrapText="1"/>
    </xf>
    <xf numFmtId="0" fontId="14" fillId="0" borderId="0" xfId="0" applyNumberFormat="1" applyFont="1" applyFill="1" applyBorder="1" applyAlignment="1" applyProtection="1">
      <alignment horizontal="right" vertical="top" wrapText="1"/>
    </xf>
    <xf numFmtId="4" fontId="15" fillId="0" borderId="0" xfId="0" applyNumberFormat="1" applyFont="1" applyFill="1" applyBorder="1" applyAlignment="1" applyProtection="1">
      <alignment horizontal="right" vertical="top" wrapText="1"/>
    </xf>
    <xf numFmtId="0" fontId="15" fillId="0" borderId="0" xfId="0" applyNumberFormat="1" applyFont="1" applyFill="1" applyBorder="1" applyAlignment="1" applyProtection="1">
      <alignment horizontal="right" vertical="top" wrapText="1"/>
    </xf>
    <xf numFmtId="0" fontId="12" fillId="0" borderId="0" xfId="0" applyNumberFormat="1" applyFont="1" applyFill="1" applyBorder="1" applyAlignment="1" applyProtection="1">
      <alignment horizontal="left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top" wrapText="1"/>
    </xf>
    <xf numFmtId="49" fontId="15" fillId="0" borderId="0" xfId="0" applyNumberFormat="1" applyFont="1" applyFill="1" applyBorder="1" applyAlignment="1" applyProtection="1">
      <alignment horizontal="left" vertical="top" wrapText="1"/>
    </xf>
    <xf numFmtId="49" fontId="14" fillId="0" borderId="0" xfId="0" applyNumberFormat="1" applyFont="1" applyFill="1" applyBorder="1" applyAlignment="1" applyProtection="1">
      <alignment horizontal="left" vertical="top" wrapText="1"/>
    </xf>
    <xf numFmtId="49" fontId="14" fillId="3" borderId="0" xfId="0" applyNumberFormat="1" applyFont="1" applyFill="1" applyBorder="1" applyAlignment="1" applyProtection="1">
      <alignment horizontal="left" vertical="top" wrapText="1"/>
    </xf>
    <xf numFmtId="49" fontId="12" fillId="0" borderId="3" xfId="0" applyNumberFormat="1" applyFont="1" applyBorder="1" applyAlignment="1">
      <alignment horizontal="left" vertical="top" wrapText="1"/>
    </xf>
    <xf numFmtId="49" fontId="17" fillId="0" borderId="3" xfId="0" applyNumberFormat="1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49" fontId="9" fillId="0" borderId="6" xfId="0" applyNumberFormat="1" applyFont="1" applyFill="1" applyBorder="1" applyAlignment="1" applyProtection="1">
      <alignment horizontal="center" wrapText="1"/>
    </xf>
    <xf numFmtId="49" fontId="9" fillId="0" borderId="5" xfId="0" applyNumberFormat="1" applyFont="1" applyFill="1" applyBorder="1" applyAlignment="1" applyProtection="1">
      <alignment horizontal="center" wrapText="1"/>
    </xf>
    <xf numFmtId="49" fontId="9" fillId="0" borderId="7" xfId="0" applyNumberFormat="1" applyFont="1" applyFill="1" applyBorder="1" applyAlignment="1" applyProtection="1">
      <alignment horizontal="center" wrapText="1"/>
    </xf>
    <xf numFmtId="49" fontId="9" fillId="0" borderId="8" xfId="0" applyNumberFormat="1" applyFont="1" applyFill="1" applyBorder="1" applyAlignment="1" applyProtection="1">
      <alignment horizontal="center" wrapText="1"/>
    </xf>
    <xf numFmtId="49" fontId="9" fillId="0" borderId="9" xfId="0" applyNumberFormat="1" applyFont="1" applyFill="1" applyBorder="1" applyAlignment="1" applyProtection="1">
      <alignment horizontal="center" wrapText="1"/>
    </xf>
    <xf numFmtId="49" fontId="9" fillId="0" borderId="6" xfId="0" applyNumberFormat="1" applyFont="1" applyFill="1" applyBorder="1" applyAlignment="1" applyProtection="1">
      <alignment horizontal="right"/>
    </xf>
    <xf numFmtId="49" fontId="9" fillId="0" borderId="5" xfId="0" applyNumberFormat="1" applyFont="1" applyFill="1" applyBorder="1" applyAlignment="1" applyProtection="1">
      <alignment horizontal="right"/>
    </xf>
    <xf numFmtId="49" fontId="11" fillId="0" borderId="6" xfId="0" applyNumberFormat="1" applyFont="1" applyFill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57"/>
  <sheetViews>
    <sheetView tabSelected="1" topLeftCell="A31" workbookViewId="0">
      <selection activeCell="L37" sqref="L37"/>
    </sheetView>
  </sheetViews>
  <sheetFormatPr defaultColWidth="9.109375" defaultRowHeight="11.25" customHeight="1" x14ac:dyDescent="0.2"/>
  <cols>
    <col min="1" max="1" width="9" style="1" customWidth="1"/>
    <col min="2" max="2" width="20.109375" style="1" customWidth="1"/>
    <col min="3" max="3" width="22.44140625" style="1" customWidth="1"/>
    <col min="4" max="4" width="25.5546875" style="1" customWidth="1"/>
    <col min="5" max="5" width="13.33203125" style="1" customWidth="1"/>
    <col min="6" max="6" width="8.5546875" style="1" customWidth="1"/>
    <col min="7" max="7" width="7.88671875" style="1" customWidth="1"/>
    <col min="8" max="8" width="11.6640625" style="1" customWidth="1"/>
    <col min="9" max="11" width="9.33203125" style="1" customWidth="1"/>
    <col min="12" max="12" width="11.88671875" style="1" customWidth="1"/>
    <col min="13" max="13" width="10.6640625" style="1" customWidth="1"/>
    <col min="14" max="14" width="9.33203125" style="1" customWidth="1"/>
    <col min="15" max="15" width="10.6640625" style="1" customWidth="1"/>
    <col min="16" max="18" width="9.109375" style="1"/>
    <col min="19" max="20" width="161.88671875" style="2" hidden="1" customWidth="1"/>
    <col min="21" max="21" width="50.5546875" style="2" hidden="1" customWidth="1"/>
    <col min="22" max="22" width="98.5546875" style="2" hidden="1" customWidth="1"/>
    <col min="23" max="23" width="161.88671875" style="2" hidden="1" customWidth="1"/>
    <col min="24" max="24" width="34.109375" style="2" hidden="1" customWidth="1"/>
    <col min="25" max="25" width="132.6640625" style="2" hidden="1" customWidth="1"/>
    <col min="26" max="29" width="119.33203125" style="2" hidden="1" customWidth="1"/>
    <col min="30" max="16384" width="9.109375" style="1"/>
  </cols>
  <sheetData>
    <row r="1" spans="1:25" customFormat="1" ht="28.5" customHeight="1" x14ac:dyDescent="0.3">
      <c r="A1" s="70" t="s">
        <v>50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2" spans="1:25" customFormat="1" ht="21" customHeight="1" x14ac:dyDescent="0.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25" customFormat="1" ht="14.4" x14ac:dyDescent="0.3">
      <c r="A3" s="6"/>
      <c r="B3" s="7" t="s">
        <v>38</v>
      </c>
      <c r="C3" s="7"/>
      <c r="D3" s="7"/>
      <c r="E3" s="7"/>
      <c r="F3" s="6"/>
      <c r="G3" s="6"/>
      <c r="H3" s="6"/>
      <c r="I3" s="6"/>
      <c r="J3" s="6"/>
      <c r="K3" s="6"/>
      <c r="L3" s="6"/>
      <c r="M3" s="6"/>
      <c r="N3" s="6"/>
      <c r="O3" s="6"/>
      <c r="T3" s="8" t="s">
        <v>39</v>
      </c>
    </row>
    <row r="4" spans="1:25" customFormat="1" ht="15.75" customHeight="1" x14ac:dyDescent="0.3">
      <c r="A4" s="6"/>
      <c r="B4" s="7" t="s">
        <v>41</v>
      </c>
      <c r="C4" s="7"/>
      <c r="D4" s="7"/>
      <c r="E4" s="7"/>
      <c r="F4" s="6"/>
      <c r="G4" s="6"/>
      <c r="H4" s="6"/>
      <c r="I4" s="6"/>
      <c r="J4" s="6"/>
      <c r="K4" s="6"/>
      <c r="L4" s="6"/>
      <c r="M4" s="6"/>
      <c r="N4" s="6"/>
      <c r="O4" s="6"/>
    </row>
    <row r="5" spans="1:25" customFormat="1" ht="14.4" x14ac:dyDescent="0.3">
      <c r="A5" s="6"/>
      <c r="B5" s="7" t="s">
        <v>40</v>
      </c>
      <c r="C5" s="7"/>
      <c r="D5" s="7"/>
      <c r="E5" s="7"/>
      <c r="F5" s="6"/>
      <c r="G5" s="6"/>
      <c r="H5" s="6"/>
      <c r="I5" s="6"/>
      <c r="J5" s="6"/>
      <c r="K5" s="6"/>
      <c r="L5" s="6"/>
      <c r="M5" s="6"/>
      <c r="N5" s="6"/>
      <c r="O5" s="6"/>
      <c r="U5" s="9" t="s">
        <v>0</v>
      </c>
    </row>
    <row r="6" spans="1:25" customFormat="1" ht="18.75" customHeight="1" x14ac:dyDescent="0.3">
      <c r="A6" s="6"/>
      <c r="B6" s="7"/>
      <c r="C6" s="7"/>
      <c r="D6" s="7"/>
      <c r="E6" s="7"/>
      <c r="F6" s="6"/>
      <c r="G6" s="6"/>
      <c r="H6" s="6"/>
      <c r="I6" s="6"/>
      <c r="J6" s="6"/>
      <c r="K6" s="6"/>
      <c r="L6" s="6"/>
      <c r="M6" s="6"/>
      <c r="N6" s="6"/>
      <c r="O6" s="6"/>
    </row>
    <row r="7" spans="1:25" customFormat="1" ht="14.4" x14ac:dyDescent="0.3">
      <c r="A7" s="59" t="s">
        <v>1</v>
      </c>
      <c r="B7" s="59" t="s">
        <v>2</v>
      </c>
      <c r="C7" s="59" t="s">
        <v>3</v>
      </c>
      <c r="D7" s="59"/>
      <c r="E7" s="59"/>
      <c r="F7" s="59" t="s">
        <v>4</v>
      </c>
      <c r="G7" s="59" t="s">
        <v>5</v>
      </c>
      <c r="H7" s="59" t="s">
        <v>6</v>
      </c>
      <c r="I7" s="59"/>
      <c r="J7" s="59"/>
      <c r="K7" s="59"/>
      <c r="L7" s="59" t="s">
        <v>7</v>
      </c>
      <c r="M7" s="59"/>
      <c r="N7" s="59"/>
      <c r="O7" s="59"/>
    </row>
    <row r="8" spans="1:25" customFormat="1" ht="14.4" x14ac:dyDescent="0.3">
      <c r="A8" s="59"/>
      <c r="B8" s="59"/>
      <c r="C8" s="59"/>
      <c r="D8" s="59"/>
      <c r="E8" s="59"/>
      <c r="F8" s="59"/>
      <c r="G8" s="59"/>
      <c r="H8" s="59" t="s">
        <v>8</v>
      </c>
      <c r="I8" s="59" t="s">
        <v>9</v>
      </c>
      <c r="J8" s="59"/>
      <c r="K8" s="59"/>
      <c r="L8" s="59" t="s">
        <v>8</v>
      </c>
      <c r="M8" s="60" t="s">
        <v>9</v>
      </c>
      <c r="N8" s="60"/>
      <c r="O8" s="60"/>
      <c r="S8" s="3" t="s">
        <v>0</v>
      </c>
    </row>
    <row r="9" spans="1:25" customFormat="1" ht="14.4" x14ac:dyDescent="0.3">
      <c r="A9" s="59"/>
      <c r="B9" s="59"/>
      <c r="C9" s="59"/>
      <c r="D9" s="59"/>
      <c r="E9" s="59"/>
      <c r="F9" s="59"/>
      <c r="G9" s="59"/>
      <c r="H9" s="59"/>
      <c r="I9" s="31" t="s">
        <v>10</v>
      </c>
      <c r="J9" s="31" t="s">
        <v>11</v>
      </c>
      <c r="K9" s="31" t="s">
        <v>12</v>
      </c>
      <c r="L9" s="59"/>
      <c r="M9" s="31" t="s">
        <v>10</v>
      </c>
      <c r="N9" s="31" t="s">
        <v>11</v>
      </c>
      <c r="O9" s="31" t="s">
        <v>12</v>
      </c>
    </row>
    <row r="10" spans="1:25" customFormat="1" ht="36" customHeight="1" x14ac:dyDescent="0.3">
      <c r="A10" s="32">
        <v>1</v>
      </c>
      <c r="B10" s="32">
        <v>2</v>
      </c>
      <c r="C10" s="60">
        <v>3</v>
      </c>
      <c r="D10" s="60"/>
      <c r="E10" s="60"/>
      <c r="F10" s="32">
        <v>4</v>
      </c>
      <c r="G10" s="32">
        <v>5</v>
      </c>
      <c r="H10" s="32">
        <v>6</v>
      </c>
      <c r="I10" s="32">
        <v>7</v>
      </c>
      <c r="J10" s="32">
        <v>8</v>
      </c>
      <c r="K10" s="32">
        <v>9</v>
      </c>
      <c r="L10" s="32">
        <v>10</v>
      </c>
      <c r="M10" s="32">
        <v>11</v>
      </c>
      <c r="N10" s="32">
        <v>12</v>
      </c>
      <c r="O10" s="32">
        <v>13</v>
      </c>
    </row>
    <row r="11" spans="1:25" customFormat="1" ht="28.5" customHeight="1" x14ac:dyDescent="0.3">
      <c r="A11" s="61" t="s">
        <v>13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</row>
    <row r="12" spans="1:25" customFormat="1" ht="15" customHeight="1" x14ac:dyDescent="0.3">
      <c r="A12" s="33" t="s">
        <v>14</v>
      </c>
      <c r="B12" s="34" t="s">
        <v>51</v>
      </c>
      <c r="C12" s="62" t="s">
        <v>52</v>
      </c>
      <c r="D12" s="62"/>
      <c r="E12" s="62"/>
      <c r="F12" s="33" t="s">
        <v>16</v>
      </c>
      <c r="G12" s="35">
        <v>1</v>
      </c>
      <c r="H12" s="36">
        <v>109559.85</v>
      </c>
      <c r="I12" s="37"/>
      <c r="J12" s="37"/>
      <c r="K12" s="37"/>
      <c r="L12" s="38">
        <v>109560</v>
      </c>
      <c r="M12" s="37"/>
      <c r="N12" s="37"/>
      <c r="O12" s="37"/>
    </row>
    <row r="13" spans="1:25" customFormat="1" ht="14.4" x14ac:dyDescent="0.3">
      <c r="A13" s="39"/>
      <c r="B13" s="40"/>
      <c r="C13" s="68" t="s">
        <v>53</v>
      </c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9"/>
    </row>
    <row r="14" spans="1:25" customFormat="1" ht="14.4" customHeight="1" x14ac:dyDescent="0.3">
      <c r="A14" s="39"/>
      <c r="B14" s="40"/>
      <c r="C14" s="68" t="s">
        <v>54</v>
      </c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9"/>
      <c r="W14" s="4" t="s">
        <v>13</v>
      </c>
    </row>
    <row r="15" spans="1:25" customFormat="1" ht="31.8" customHeight="1" x14ac:dyDescent="0.3">
      <c r="A15" s="41"/>
      <c r="B15" s="42"/>
      <c r="C15" s="42"/>
      <c r="D15" s="42"/>
      <c r="E15" s="43" t="s">
        <v>55</v>
      </c>
      <c r="F15" s="44"/>
      <c r="G15" s="45"/>
      <c r="H15" s="46"/>
      <c r="I15" s="46"/>
      <c r="J15" s="46"/>
      <c r="K15" s="46"/>
      <c r="L15" s="47"/>
      <c r="M15" s="48"/>
      <c r="N15" s="49"/>
      <c r="O15" s="50"/>
      <c r="W15" s="4"/>
      <c r="X15" s="2" t="s">
        <v>15</v>
      </c>
    </row>
    <row r="16" spans="1:25" customFormat="1" ht="14.4" customHeight="1" x14ac:dyDescent="0.3">
      <c r="A16" s="41"/>
      <c r="B16" s="42"/>
      <c r="C16" s="42"/>
      <c r="D16" s="42"/>
      <c r="E16" s="43" t="s">
        <v>56</v>
      </c>
      <c r="F16" s="44"/>
      <c r="G16" s="45"/>
      <c r="H16" s="46"/>
      <c r="I16" s="46"/>
      <c r="J16" s="46"/>
      <c r="K16" s="46"/>
      <c r="L16" s="47"/>
      <c r="M16" s="48"/>
      <c r="N16" s="49"/>
      <c r="O16" s="50"/>
      <c r="W16" s="4"/>
      <c r="Y16" s="2" t="s">
        <v>17</v>
      </c>
    </row>
    <row r="17" spans="1:26" customFormat="1" ht="14.4" customHeight="1" x14ac:dyDescent="0.3">
      <c r="A17" s="67" t="s">
        <v>24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51">
        <v>109560</v>
      </c>
      <c r="M17" s="52"/>
      <c r="N17" s="52"/>
      <c r="O17" s="52"/>
      <c r="W17" s="4"/>
      <c r="Y17" s="2" t="s">
        <v>18</v>
      </c>
    </row>
    <row r="18" spans="1:26" customFormat="1" ht="14.4" customHeight="1" x14ac:dyDescent="0.3">
      <c r="A18" s="67" t="s">
        <v>25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53">
        <v>109560</v>
      </c>
      <c r="M18" s="52"/>
      <c r="N18" s="52"/>
      <c r="O18" s="52"/>
      <c r="W18" s="4"/>
      <c r="Y18" s="2" t="s">
        <v>19</v>
      </c>
    </row>
    <row r="19" spans="1:26" customFormat="1" ht="14.4" customHeight="1" x14ac:dyDescent="0.3">
      <c r="A19" s="61" t="s">
        <v>26</v>
      </c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W19" s="4"/>
      <c r="Y19" s="2" t="s">
        <v>20</v>
      </c>
    </row>
    <row r="20" spans="1:26" customFormat="1" ht="14.4" customHeight="1" x14ac:dyDescent="0.3">
      <c r="A20" s="33" t="s">
        <v>27</v>
      </c>
      <c r="B20" s="34" t="s">
        <v>57</v>
      </c>
      <c r="C20" s="62" t="s">
        <v>58</v>
      </c>
      <c r="D20" s="62"/>
      <c r="E20" s="62"/>
      <c r="F20" s="33" t="s">
        <v>29</v>
      </c>
      <c r="G20" s="35">
        <v>2</v>
      </c>
      <c r="H20" s="36">
        <v>810688.25</v>
      </c>
      <c r="I20" s="37"/>
      <c r="J20" s="37"/>
      <c r="K20" s="37"/>
      <c r="L20" s="38">
        <v>1621377</v>
      </c>
      <c r="M20" s="37"/>
      <c r="N20" s="37"/>
      <c r="O20" s="37"/>
      <c r="W20" s="4"/>
      <c r="Y20" s="2" t="s">
        <v>21</v>
      </c>
    </row>
    <row r="21" spans="1:26" customFormat="1" ht="14.4" customHeight="1" x14ac:dyDescent="0.3">
      <c r="A21" s="39"/>
      <c r="B21" s="40" t="s">
        <v>59</v>
      </c>
      <c r="C21" s="68" t="s">
        <v>60</v>
      </c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9"/>
      <c r="W21" s="4"/>
      <c r="Y21" s="2" t="s">
        <v>22</v>
      </c>
    </row>
    <row r="22" spans="1:26" customFormat="1" ht="14.4" customHeight="1" x14ac:dyDescent="0.3">
      <c r="A22" s="39"/>
      <c r="B22" s="40"/>
      <c r="C22" s="68" t="s">
        <v>53</v>
      </c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9"/>
      <c r="W22" s="4"/>
      <c r="Y22" s="2" t="s">
        <v>23</v>
      </c>
    </row>
    <row r="23" spans="1:26" customFormat="1" ht="14.4" customHeight="1" x14ac:dyDescent="0.3">
      <c r="A23" s="39"/>
      <c r="B23" s="40"/>
      <c r="C23" s="68" t="s">
        <v>54</v>
      </c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9"/>
      <c r="W23" s="4"/>
      <c r="Z23" s="5" t="s">
        <v>24</v>
      </c>
    </row>
    <row r="24" spans="1:26" customFormat="1" ht="14.4" customHeight="1" x14ac:dyDescent="0.3">
      <c r="A24" s="41"/>
      <c r="B24" s="42"/>
      <c r="C24" s="42"/>
      <c r="D24" s="42"/>
      <c r="E24" s="43" t="s">
        <v>55</v>
      </c>
      <c r="F24" s="44"/>
      <c r="G24" s="45"/>
      <c r="H24" s="46"/>
      <c r="I24" s="46"/>
      <c r="J24" s="46"/>
      <c r="K24" s="46"/>
      <c r="L24" s="47"/>
      <c r="M24" s="48"/>
      <c r="N24" s="49"/>
      <c r="O24" s="50"/>
      <c r="W24" s="4"/>
      <c r="Z24" s="5" t="s">
        <v>25</v>
      </c>
    </row>
    <row r="25" spans="1:26" customFormat="1" ht="14.4" customHeight="1" x14ac:dyDescent="0.3">
      <c r="A25" s="41"/>
      <c r="B25" s="42"/>
      <c r="C25" s="42"/>
      <c r="D25" s="42"/>
      <c r="E25" s="43" t="s">
        <v>56</v>
      </c>
      <c r="F25" s="44"/>
      <c r="G25" s="45"/>
      <c r="H25" s="46"/>
      <c r="I25" s="46"/>
      <c r="J25" s="46"/>
      <c r="K25" s="46"/>
      <c r="L25" s="47"/>
      <c r="M25" s="48"/>
      <c r="N25" s="49"/>
      <c r="O25" s="50"/>
      <c r="W25" s="4" t="s">
        <v>26</v>
      </c>
      <c r="Z25" s="5"/>
    </row>
    <row r="26" spans="1:26" customFormat="1" ht="31.8" customHeight="1" x14ac:dyDescent="0.3">
      <c r="A26" s="33" t="s">
        <v>31</v>
      </c>
      <c r="B26" s="34" t="s">
        <v>61</v>
      </c>
      <c r="C26" s="62" t="s">
        <v>62</v>
      </c>
      <c r="D26" s="62"/>
      <c r="E26" s="62"/>
      <c r="F26" s="33" t="s">
        <v>33</v>
      </c>
      <c r="G26" s="35">
        <v>1</v>
      </c>
      <c r="H26" s="36">
        <v>443261.51</v>
      </c>
      <c r="I26" s="37"/>
      <c r="J26" s="37"/>
      <c r="K26" s="37"/>
      <c r="L26" s="38">
        <v>443262</v>
      </c>
      <c r="M26" s="37"/>
      <c r="N26" s="37"/>
      <c r="O26" s="37"/>
      <c r="W26" s="4"/>
      <c r="X26" s="2" t="s">
        <v>28</v>
      </c>
      <c r="Z26" s="5"/>
    </row>
    <row r="27" spans="1:26" customFormat="1" ht="14.4" customHeight="1" x14ac:dyDescent="0.3">
      <c r="A27" s="39"/>
      <c r="B27" s="40" t="s">
        <v>63</v>
      </c>
      <c r="C27" s="68" t="s">
        <v>64</v>
      </c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9"/>
      <c r="W27" s="4"/>
      <c r="Y27" s="2" t="s">
        <v>30</v>
      </c>
      <c r="Z27" s="5"/>
    </row>
    <row r="28" spans="1:26" customFormat="1" ht="14.4" customHeight="1" x14ac:dyDescent="0.3">
      <c r="A28" s="39"/>
      <c r="B28" s="40"/>
      <c r="C28" s="68" t="s">
        <v>53</v>
      </c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9"/>
      <c r="W28" s="4"/>
      <c r="Y28" s="2" t="s">
        <v>17</v>
      </c>
      <c r="Z28" s="5"/>
    </row>
    <row r="29" spans="1:26" customFormat="1" ht="14.4" customHeight="1" x14ac:dyDescent="0.3">
      <c r="A29" s="39"/>
      <c r="B29" s="40"/>
      <c r="C29" s="68" t="s">
        <v>54</v>
      </c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9"/>
      <c r="W29" s="4"/>
      <c r="Y29" s="2" t="s">
        <v>18</v>
      </c>
      <c r="Z29" s="5"/>
    </row>
    <row r="30" spans="1:26" customFormat="1" ht="14.4" customHeight="1" x14ac:dyDescent="0.3">
      <c r="A30" s="41"/>
      <c r="B30" s="42"/>
      <c r="C30" s="42"/>
      <c r="D30" s="42"/>
      <c r="E30" s="43" t="s">
        <v>55</v>
      </c>
      <c r="F30" s="44"/>
      <c r="G30" s="45"/>
      <c r="H30" s="46"/>
      <c r="I30" s="46"/>
      <c r="J30" s="46"/>
      <c r="K30" s="46"/>
      <c r="L30" s="47"/>
      <c r="M30" s="48"/>
      <c r="N30" s="49"/>
      <c r="O30" s="50"/>
      <c r="W30" s="4"/>
      <c r="Y30" s="2" t="s">
        <v>19</v>
      </c>
      <c r="Z30" s="5"/>
    </row>
    <row r="31" spans="1:26" customFormat="1" ht="14.4" customHeight="1" x14ac:dyDescent="0.3">
      <c r="A31" s="41"/>
      <c r="B31" s="42"/>
      <c r="C31" s="42"/>
      <c r="D31" s="42"/>
      <c r="E31" s="43" t="s">
        <v>56</v>
      </c>
      <c r="F31" s="44"/>
      <c r="G31" s="45"/>
      <c r="H31" s="46"/>
      <c r="I31" s="46"/>
      <c r="J31" s="46"/>
      <c r="K31" s="46"/>
      <c r="L31" s="47"/>
      <c r="M31" s="48"/>
      <c r="N31" s="49"/>
      <c r="O31" s="50"/>
      <c r="W31" s="4"/>
      <c r="Y31" s="2" t="s">
        <v>20</v>
      </c>
      <c r="Z31" s="5"/>
    </row>
    <row r="32" spans="1:26" customFormat="1" ht="14.4" customHeight="1" x14ac:dyDescent="0.3">
      <c r="A32" s="67" t="s">
        <v>24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51">
        <v>2064639</v>
      </c>
      <c r="M32" s="52"/>
      <c r="N32" s="52"/>
      <c r="O32" s="52"/>
      <c r="W32" s="4"/>
      <c r="Y32" s="2" t="s">
        <v>21</v>
      </c>
      <c r="Z32" s="5"/>
    </row>
    <row r="33" spans="1:29" customFormat="1" ht="14.4" customHeight="1" x14ac:dyDescent="0.3">
      <c r="A33" s="67" t="s">
        <v>65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52"/>
      <c r="M33" s="52"/>
      <c r="N33" s="52"/>
      <c r="O33" s="52"/>
      <c r="W33" s="4"/>
      <c r="Y33" s="2" t="s">
        <v>22</v>
      </c>
      <c r="Z33" s="5"/>
    </row>
    <row r="34" spans="1:29" customFormat="1" ht="14.4" customHeight="1" x14ac:dyDescent="0.3">
      <c r="A34" s="66" t="s">
        <v>66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38">
        <v>2064639</v>
      </c>
      <c r="M34" s="37"/>
      <c r="N34" s="37"/>
      <c r="O34" s="37"/>
      <c r="W34" s="4"/>
      <c r="Y34" s="2" t="s">
        <v>23</v>
      </c>
      <c r="Z34" s="5"/>
    </row>
    <row r="35" spans="1:29" customFormat="1" ht="21.6" customHeight="1" x14ac:dyDescent="0.3">
      <c r="A35" s="66" t="s">
        <v>67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38">
        <v>2064639</v>
      </c>
      <c r="M35" s="37"/>
      <c r="N35" s="37"/>
      <c r="O35" s="37"/>
      <c r="W35" s="4"/>
      <c r="X35" s="2" t="s">
        <v>32</v>
      </c>
      <c r="Z35" s="5"/>
    </row>
    <row r="36" spans="1:29" customFormat="1" ht="14.4" customHeight="1" x14ac:dyDescent="0.3">
      <c r="A36" s="67" t="s">
        <v>68</v>
      </c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53">
        <v>2064639</v>
      </c>
      <c r="M36" s="52"/>
      <c r="N36" s="52"/>
      <c r="O36" s="37"/>
      <c r="W36" s="4"/>
      <c r="Y36" s="2" t="s">
        <v>34</v>
      </c>
      <c r="Z36" s="5"/>
    </row>
    <row r="37" spans="1:29" customFormat="1" ht="14.4" customHeight="1" x14ac:dyDescent="0.3">
      <c r="A37" s="67" t="s">
        <v>35</v>
      </c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51">
        <v>2174199</v>
      </c>
      <c r="M37" s="52"/>
      <c r="N37" s="52"/>
      <c r="O37" s="52"/>
      <c r="W37" s="4"/>
      <c r="Y37" s="2" t="s">
        <v>17</v>
      </c>
      <c r="Z37" s="5"/>
    </row>
    <row r="38" spans="1:29" customFormat="1" ht="14.4" customHeight="1" x14ac:dyDescent="0.3">
      <c r="A38" s="66" t="s">
        <v>36</v>
      </c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36">
        <v>434839.8</v>
      </c>
      <c r="M38" s="37"/>
      <c r="N38" s="37"/>
      <c r="O38" s="37"/>
      <c r="W38" s="4"/>
      <c r="Y38" s="2" t="s">
        <v>22</v>
      </c>
      <c r="Z38" s="5"/>
    </row>
    <row r="39" spans="1:29" customFormat="1" ht="14.4" customHeight="1" x14ac:dyDescent="0.3">
      <c r="A39" s="67" t="s">
        <v>37</v>
      </c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53">
        <v>2609038.7999999998</v>
      </c>
      <c r="M39" s="52"/>
      <c r="N39" s="52"/>
      <c r="O39" s="37"/>
      <c r="W39" s="4"/>
      <c r="Y39" s="2" t="s">
        <v>23</v>
      </c>
      <c r="Z39" s="5"/>
    </row>
    <row r="40" spans="1:29" customFormat="1" ht="14.4" x14ac:dyDescent="0.3">
      <c r="A40" s="65" t="s">
        <v>35</v>
      </c>
      <c r="B40" s="65"/>
      <c r="C40" s="65"/>
      <c r="D40" s="65"/>
      <c r="E40" s="65"/>
      <c r="F40" s="65"/>
      <c r="G40" s="65"/>
      <c r="H40" s="65"/>
      <c r="I40" s="65"/>
      <c r="J40" s="65"/>
      <c r="K40" s="65"/>
      <c r="L40" s="54">
        <v>1625350</v>
      </c>
      <c r="M40" s="55"/>
      <c r="N40" s="55"/>
      <c r="O40" s="55"/>
      <c r="AA40" s="5" t="s">
        <v>35</v>
      </c>
    </row>
    <row r="41" spans="1:29" customFormat="1" ht="14.4" x14ac:dyDescent="0.3">
      <c r="A41" s="63" t="s">
        <v>36</v>
      </c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56">
        <v>325070</v>
      </c>
      <c r="M41" s="57"/>
      <c r="N41" s="57"/>
      <c r="O41" s="57"/>
      <c r="AA41" s="5"/>
      <c r="AB41" s="2" t="s">
        <v>36</v>
      </c>
    </row>
    <row r="42" spans="1:29" customFormat="1" ht="14.4" x14ac:dyDescent="0.3">
      <c r="A42" s="64" t="s">
        <v>37</v>
      </c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54">
        <v>1950420</v>
      </c>
      <c r="M42" s="55"/>
      <c r="N42" s="55"/>
      <c r="O42" s="57"/>
      <c r="AA42" s="5"/>
      <c r="AC42" s="5" t="s">
        <v>37</v>
      </c>
    </row>
    <row r="43" spans="1:29" s="11" customFormat="1" ht="12.75" customHeight="1" x14ac:dyDescent="0.3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/>
      <c r="Q43"/>
      <c r="R43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</row>
    <row r="44" spans="1:29" s="11" customFormat="1" ht="13.5" customHeight="1" x14ac:dyDescent="0.3">
      <c r="A44" s="12"/>
      <c r="B44" s="13" t="s">
        <v>42</v>
      </c>
      <c r="C44" s="71" t="s">
        <v>43</v>
      </c>
      <c r="D44" s="72"/>
      <c r="E44" s="12"/>
      <c r="F44" s="12"/>
      <c r="G44" s="12"/>
      <c r="H44" s="14"/>
      <c r="I44" s="15"/>
      <c r="J44" s="15"/>
      <c r="K44" s="15"/>
      <c r="L44" s="12"/>
      <c r="M44" s="12"/>
      <c r="N44" s="12"/>
      <c r="O44" s="12"/>
      <c r="P44"/>
      <c r="Q44"/>
      <c r="R44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</row>
    <row r="45" spans="1:29" s="11" customFormat="1" ht="39" customHeight="1" x14ac:dyDescent="0.3">
      <c r="A45" s="16"/>
      <c r="B45" s="73" t="s">
        <v>46</v>
      </c>
      <c r="C45" s="17" t="s">
        <v>47</v>
      </c>
      <c r="D45" s="18">
        <f>L40/D46/1000</f>
        <v>1550.9064885496182</v>
      </c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/>
      <c r="Q45"/>
      <c r="R45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</row>
    <row r="46" spans="1:29" s="11" customFormat="1" ht="27" x14ac:dyDescent="0.3">
      <c r="A46" s="10"/>
      <c r="B46" s="74"/>
      <c r="C46" s="17" t="s">
        <v>48</v>
      </c>
      <c r="D46" s="19">
        <v>1.048</v>
      </c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/>
      <c r="Q46"/>
      <c r="R46" s="20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</row>
    <row r="47" spans="1:29" s="11" customFormat="1" ht="40.5" customHeight="1" x14ac:dyDescent="0.3">
      <c r="A47" s="12"/>
      <c r="B47" s="75"/>
      <c r="C47" s="21" t="s">
        <v>49</v>
      </c>
      <c r="D47" s="22">
        <f>D45*D46</f>
        <v>1625.35</v>
      </c>
      <c r="E47" s="20"/>
      <c r="F47" s="12"/>
      <c r="G47" s="12"/>
      <c r="H47" s="14"/>
      <c r="I47" s="15"/>
      <c r="J47" s="15"/>
      <c r="K47" s="15"/>
      <c r="L47" s="12"/>
      <c r="M47" s="12"/>
      <c r="N47" s="12"/>
      <c r="O47" s="12"/>
      <c r="P47"/>
      <c r="Q47"/>
      <c r="R47" s="23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</row>
    <row r="48" spans="1:29" customFormat="1" ht="14.4" x14ac:dyDescent="0.3">
      <c r="A48" s="24"/>
      <c r="B48" s="76" t="s">
        <v>44</v>
      </c>
      <c r="C48" s="77"/>
      <c r="D48" s="25">
        <f>D47*0.2</f>
        <v>325.07</v>
      </c>
      <c r="E48" s="23"/>
      <c r="F48" s="24"/>
      <c r="G48" s="24"/>
      <c r="H48" s="12"/>
      <c r="I48" s="26"/>
      <c r="J48" s="26"/>
      <c r="K48" s="26"/>
      <c r="L48" s="24"/>
      <c r="M48" s="24"/>
      <c r="N48" s="24"/>
      <c r="O48" s="24"/>
      <c r="R48" s="23"/>
    </row>
    <row r="49" spans="1:29" customFormat="1" ht="14.4" x14ac:dyDescent="0.3">
      <c r="A49" s="24"/>
      <c r="B49" s="78" t="s">
        <v>45</v>
      </c>
      <c r="C49" s="77"/>
      <c r="D49" s="27">
        <f>D47+D48</f>
        <v>1950.4199999999998</v>
      </c>
      <c r="E49" s="23"/>
      <c r="F49" s="24"/>
      <c r="G49" s="24"/>
      <c r="H49" s="12"/>
      <c r="I49" s="26"/>
      <c r="J49" s="26"/>
      <c r="K49" s="26"/>
      <c r="L49" s="24"/>
      <c r="M49" s="24"/>
      <c r="N49" s="24"/>
      <c r="O49" s="24"/>
      <c r="R49" s="23"/>
    </row>
    <row r="50" spans="1:29" s="28" customFormat="1" ht="11.25" customHeight="1" x14ac:dyDescent="0.2">
      <c r="E50" s="29"/>
      <c r="R50" s="29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</row>
    <row r="51" spans="1:29" s="28" customFormat="1" ht="11.25" customHeight="1" x14ac:dyDescent="0.2">
      <c r="E51" s="29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</row>
    <row r="52" spans="1:29" s="28" customFormat="1" ht="11.25" customHeight="1" x14ac:dyDescent="0.2">
      <c r="B52" s="58" t="s">
        <v>69</v>
      </c>
      <c r="C52" s="58"/>
      <c r="D52" s="58"/>
      <c r="E52" s="29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</row>
    <row r="53" spans="1:29" s="28" customFormat="1" ht="11.25" customHeight="1" x14ac:dyDescent="0.2">
      <c r="B53" s="58"/>
      <c r="C53" s="58"/>
      <c r="D53" s="58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</row>
    <row r="54" spans="1:29" s="28" customFormat="1" ht="11.25" customHeight="1" x14ac:dyDescent="0.2">
      <c r="B54" s="58"/>
      <c r="C54" s="58"/>
      <c r="D54" s="58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</row>
    <row r="55" spans="1:29" s="28" customFormat="1" ht="11.25" customHeight="1" x14ac:dyDescent="0.2">
      <c r="B55" s="58"/>
      <c r="C55" s="58"/>
      <c r="D55" s="58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</row>
    <row r="56" spans="1:29" s="28" customFormat="1" ht="11.25" customHeight="1" x14ac:dyDescent="0.2">
      <c r="B56" s="58"/>
      <c r="C56" s="58"/>
      <c r="D56" s="58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</row>
    <row r="57" spans="1:29" s="28" customFormat="1" ht="11.25" customHeight="1" x14ac:dyDescent="0.2"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</row>
  </sheetData>
  <mergeCells count="44">
    <mergeCell ref="B48:C48"/>
    <mergeCell ref="B49:C49"/>
    <mergeCell ref="C13:O13"/>
    <mergeCell ref="C14:O14"/>
    <mergeCell ref="A1:O1"/>
    <mergeCell ref="C44:D44"/>
    <mergeCell ref="B45:B47"/>
    <mergeCell ref="C21:O21"/>
    <mergeCell ref="A17:K17"/>
    <mergeCell ref="A18:K18"/>
    <mergeCell ref="A19:O19"/>
    <mergeCell ref="C20:E20"/>
    <mergeCell ref="C27:O27"/>
    <mergeCell ref="C28:O28"/>
    <mergeCell ref="C29:O29"/>
    <mergeCell ref="C22:O22"/>
    <mergeCell ref="C26:E26"/>
    <mergeCell ref="C23:O23"/>
    <mergeCell ref="A32:K32"/>
    <mergeCell ref="A33:K33"/>
    <mergeCell ref="A34:K34"/>
    <mergeCell ref="A35:K35"/>
    <mergeCell ref="A36:K36"/>
    <mergeCell ref="G7:G9"/>
    <mergeCell ref="H7:K7"/>
    <mergeCell ref="L7:O7"/>
    <mergeCell ref="H8:H9"/>
    <mergeCell ref="I8:K8"/>
    <mergeCell ref="L8:L9"/>
    <mergeCell ref="M8:O8"/>
    <mergeCell ref="B52:D56"/>
    <mergeCell ref="A7:A9"/>
    <mergeCell ref="B7:B9"/>
    <mergeCell ref="C7:E9"/>
    <mergeCell ref="F7:F9"/>
    <mergeCell ref="C10:E10"/>
    <mergeCell ref="A11:O11"/>
    <mergeCell ref="C12:E12"/>
    <mergeCell ref="A41:K41"/>
    <mergeCell ref="A42:K42"/>
    <mergeCell ref="A40:K40"/>
    <mergeCell ref="A38:K38"/>
    <mergeCell ref="A39:K39"/>
    <mergeCell ref="A37:K37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Реконструк КАЗ 110 зам транс - </vt:lpstr>
      <vt:lpstr>'Реконструк КАЗ 110 зам транс -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Tatyana.Golovkova@evraz.com</cp:lastModifiedBy>
  <cp:lastPrinted>2023-03-02T08:19:36Z</cp:lastPrinted>
  <dcterms:created xsi:type="dcterms:W3CDTF">2020-09-30T08:50:27Z</dcterms:created>
  <dcterms:modified xsi:type="dcterms:W3CDTF">2024-08-08T06:02:16Z</dcterms:modified>
</cp:coreProperties>
</file>