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105" windowHeight="7275"/>
  </bookViews>
  <sheets>
    <sheet name="смета Реконструк ОП-19 - Полный" sheetId="1" r:id="rId1"/>
  </sheets>
  <definedNames>
    <definedName name="_xlnm.Print_Titles" localSheetId="0">'смета Реконструк ОП-19 - Полный'!$28:$28</definedName>
  </definedNames>
  <calcPr calcId="162913"/>
</workbook>
</file>

<file path=xl/calcChain.xml><?xml version="1.0" encoding="utf-8"?>
<calcChain xmlns="http://schemas.openxmlformats.org/spreadsheetml/2006/main">
  <c r="L94" i="1" l="1"/>
  <c r="L93" i="1"/>
  <c r="L89" i="1" l="1"/>
  <c r="L90" i="1" l="1"/>
  <c r="L92" i="1" s="1"/>
  <c r="L91" i="1"/>
</calcChain>
</file>

<file path=xl/sharedStrings.xml><?xml version="1.0" encoding="utf-8"?>
<sst xmlns="http://schemas.openxmlformats.org/spreadsheetml/2006/main" count="250" uniqueCount="142">
  <si>
    <t/>
  </si>
  <si>
    <t>(наименование стройки)</t>
  </si>
  <si>
    <t>(локальная смета)</t>
  </si>
  <si>
    <t xml:space="preserve">на смета Реконструк ОП-19,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</si>
  <si>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</si>
  <si>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</si>
  <si>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</si>
  <si>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</si>
  <si>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</si>
  <si>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</si>
  <si>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</si>
  <si>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</si>
  <si>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</si>
  <si>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</si>
  <si>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</si>
  <si>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</si>
  <si>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</si>
  <si>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</si>
  <si>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</si>
  <si>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</si>
  <si>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</si>
  <si>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</si>
  <si>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</si>
  <si>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</si>
  <si>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</si>
  <si>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</si>
  <si>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Раздел 1. Проектные работы 2029г.</t>
  </si>
  <si>
    <t>1</t>
  </si>
  <si>
    <t>УНЦ(2018)-П6-10</t>
  </si>
  <si>
    <t>Проектно-изыскательские работы для отдельных элементов электрических сетей стоимостью: от 51 до 150,9 млн. руб.</t>
  </si>
  <si>
    <t>1 объект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</si>
  <si>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</si>
  <si>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</si>
  <si>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по разделу 1 Проектные работы 2029г.</t>
  </si>
  <si>
    <t>Раздел 2. Электромонтажные работы 2029г.</t>
  </si>
  <si>
    <t>2</t>
  </si>
  <si>
    <t>УНЦ(2018)-Т4-09-2</t>
  </si>
  <si>
    <t>Ячейка двухобмоточного трансформатора Т 110/НН, мощность 25 МВА</t>
  </si>
  <si>
    <t>1 ячейка</t>
  </si>
  <si>
    <t>Ц1-42-5</t>
  </si>
  <si>
    <t xml:space="preserve"> Коэффициент перехода от базового УНЦ электрических сетей (за исключением ВЛ) к уровню УНЦ Кемеровской области ПЗ=1,05 (ОЗП=1,05; ЭМ=1,05; МАТ=1,05)</t>
  </si>
  <si>
    <t>4</t>
  </si>
  <si>
    <t>УНЦ(2018)-И12-02</t>
  </si>
  <si>
    <t>РЗА и прочие шкафы (панели): шкаф центральной сигнализации ПС 110 кВ и выше (  блокировки)</t>
  </si>
  <si>
    <t>1 ед.</t>
  </si>
  <si>
    <t>Ц1-42-11</t>
  </si>
  <si>
    <t xml:space="preserve"> Коэффициент перехода от базового УНЦ электрических сетей (за исключением ВЛ) к уровню УНЦ Кемеровской области ПЗ=1,04 (ОЗП=1,04; ЭМ=1,04; МАТ=1,04)</t>
  </si>
  <si>
    <t>5</t>
  </si>
  <si>
    <t>УНЦ(2018)-И11-04-3</t>
  </si>
  <si>
    <t>РЗА: ошиновки, напряжение 110-220 кВ</t>
  </si>
  <si>
    <t>6</t>
  </si>
  <si>
    <t>УНЦ(2018)-И11-04-2</t>
  </si>
  <si>
    <t>РЗА: ошиновки, напряжение 35(20) кВ</t>
  </si>
  <si>
    <t>7</t>
  </si>
  <si>
    <t>УНЦ(2018)-К3-01-2</t>
  </si>
  <si>
    <t>КЛ 0,4 кВ, сечение жилы:  16 мм2, медная жила 4 шт.</t>
  </si>
  <si>
    <t>1 км</t>
  </si>
  <si>
    <t>Ц1-42-7</t>
  </si>
  <si>
    <t xml:space="preserve"> Коэффициент перехода от базового УНЦ электрических сетей (за исключением ВЛ) к уровню УНЦ Кемеровской области ПЗ=1,12 (ОЗП=1,12; ЭМ=1,12; МАТ=1,12)</t>
  </si>
  <si>
    <t>8</t>
  </si>
  <si>
    <t>УНЦ(2018)-Н3-02-1</t>
  </si>
  <si>
    <t>Контрольный (силовой) кабель, сечение жилы: 2,5 мм2, количество жил 158 шт.</t>
  </si>
  <si>
    <t>9</t>
  </si>
  <si>
    <t>УНЦ(2018)-М3-02</t>
  </si>
  <si>
    <t>Внутриплощадочные дороги ПС и проезды: проезжая часть</t>
  </si>
  <si>
    <t>1 м2</t>
  </si>
  <si>
    <t>Ц1-42-6</t>
  </si>
  <si>
    <t xml:space="preserve"> Коэффициент перехода от базового УНЦ электрических сетей (за исключением ВЛ) к уровню УНЦ Кемеровской области ПЗ=1,27 (ОЗП=1,27; ЭМ=1,27; МАТ=1,27)</t>
  </si>
  <si>
    <t>10</t>
  </si>
  <si>
    <t>УНЦ(2018)-З4-04</t>
  </si>
  <si>
    <t>Здания:  РПБ</t>
  </si>
  <si>
    <t>11</t>
  </si>
  <si>
    <t>УНЦ(2018)-А5-03</t>
  </si>
  <si>
    <t>Системы АСУТП и ТМ:   дублированный сервер АСУТП и ТМ (ССПТИ)</t>
  </si>
  <si>
    <t>12</t>
  </si>
  <si>
    <t>УНЦ(2018)-А5-06</t>
  </si>
  <si>
    <t>Системы АСУТП и ТМ:   шкаф гарантированного питания АСУТП и ТМ</t>
  </si>
  <si>
    <t>13</t>
  </si>
  <si>
    <t>УНЦ(2018)-А5-08</t>
  </si>
  <si>
    <t>Системы АСУТП и ТМ:   АРМ оперативного персонала</t>
  </si>
  <si>
    <t>14</t>
  </si>
  <si>
    <t>УНЦ(2018)-А5-05</t>
  </si>
  <si>
    <t>Системы АСУТП и ТМ:   шкаф с 6 коммутаторами</t>
  </si>
  <si>
    <t>15</t>
  </si>
  <si>
    <t>УНЦ(2018)-А5-02</t>
  </si>
  <si>
    <t>Системы АСУТП и ТМ:   сервер АСУТП и ТМ (ССПТИ)</t>
  </si>
  <si>
    <t>16</t>
  </si>
  <si>
    <t>УНЦ(2018)-А1-04</t>
  </si>
  <si>
    <t>ИИК, класс напряжения объекта: 6-20 кВ, прибор учета трехфазный для РП (СП, ТП, РТП), РУ 6-20 кВ</t>
  </si>
  <si>
    <t>1 точка учета</t>
  </si>
  <si>
    <t>17</t>
  </si>
  <si>
    <t>УНЦ(2018)-И15-05</t>
  </si>
  <si>
    <t>Комплекс систем безопасности ПС: стационарная камера охранного (технологического) видеонаблюдения</t>
  </si>
  <si>
    <t>1 точка наблюдения</t>
  </si>
  <si>
    <t>18</t>
  </si>
  <si>
    <t>УНЦ(2018)-И5-09-1</t>
  </si>
  <si>
    <t>Элементы ПС с устройством фундаментов: шинная опора на одну фазу, напряжение 6-15 кВ (КЛ)</t>
  </si>
  <si>
    <t>Ц1-42-4</t>
  </si>
  <si>
    <t xml:space="preserve"> Коэффициент перехода от базового УНЦ электрических сетей (за исключением ВЛ) к уровню УНЦ Кемеровской области ПЗ=1,1 (ОЗП=1,1; ЭМ=1,1; МАТ=1,1)</t>
  </si>
  <si>
    <t>19</t>
  </si>
  <si>
    <t>УНЦ(2018)-И15-08</t>
  </si>
  <si>
    <t>Комплекс систем безопасности ПС: система пожарной и охранной сигнализации</t>
  </si>
  <si>
    <t>1 м2 здания</t>
  </si>
  <si>
    <t>Итого по разделу 2 Электромонтажные работы 2029г.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</si>
  <si>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</si>
  <si>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</si>
  <si>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Итоги по смете:</t>
  </si>
  <si>
    <t xml:space="preserve">     Энергетическое строительство:</t>
  </si>
  <si>
    <t xml:space="preserve">          Итого Поз. 1-2, 4-19</t>
  </si>
  <si>
    <t xml:space="preserve">          Всего с учетом "дефлятор 2018г-2019г. 6,8% ПЗ=1,068"</t>
  </si>
  <si>
    <t xml:space="preserve">          Всего с учетом "дефлятор 2019г-2020г. 5,7% ПЗ=1,057"</t>
  </si>
  <si>
    <t xml:space="preserve">          Всего с учетом "дефлятор 2020г-2021г. 5,2% ПЗ=1,052"</t>
  </si>
  <si>
    <t xml:space="preserve">          Всего с учетом "дефлятор 2021г-2022г. 14,6% ПЗ=1,146"</t>
  </si>
  <si>
    <t xml:space="preserve">          Всего с учетом "дефлятор 2022г-2023г. 5,8% ПЗ=1,058"</t>
  </si>
  <si>
    <t xml:space="preserve">          Всего с учетом "дефлятор 2023г-2024г. 5,3% ПЗ=1,053"</t>
  </si>
  <si>
    <t xml:space="preserve">          Всего с учетом "дефлятор 2024г-2025г. 4,8% ПЗ=1,048"</t>
  </si>
  <si>
    <t xml:space="preserve">          Всего с учетом "дефлятор 2026г. 4,6% ПЗ=1,046"</t>
  </si>
  <si>
    <t xml:space="preserve">          Всего с учетом "дефлятор 2027г. 4,6% ПЗ=1,046"</t>
  </si>
  <si>
    <t xml:space="preserve">          Всего с учетом "дефлятор 2028г. 4,6% ПЗ=1,046"</t>
  </si>
  <si>
    <t xml:space="preserve">          Всего с учетом "дефлятор 2029г. 4,6% ПЗ=1,046"</t>
  </si>
  <si>
    <t xml:space="preserve">          Накладные расходы 108% ФОТ (от 0)</t>
  </si>
  <si>
    <t xml:space="preserve">          Сметная прибыль 65% ФОТ (от 0)</t>
  </si>
  <si>
    <t xml:space="preserve">          Итого c накладными и см. прибылью</t>
  </si>
  <si>
    <t xml:space="preserve">     Итого</t>
  </si>
  <si>
    <t xml:space="preserve">          В том числе:</t>
  </si>
  <si>
    <t xml:space="preserve">     НДС 20%</t>
  </si>
  <si>
    <t xml:space="preserve">  ВСЕГО по смете</t>
  </si>
  <si>
    <t>[должность, подпись (инициалы, фамилия)]</t>
  </si>
  <si>
    <t>в т.ч.</t>
  </si>
  <si>
    <t>ПИР с учетом дефлятора</t>
  </si>
  <si>
    <t>Оборудование с учетом дефлятора</t>
  </si>
  <si>
    <t>СМР с учетом дефлятора</t>
  </si>
  <si>
    <t>Итого с учетом дефлятора</t>
  </si>
  <si>
    <t>Составил:  ____________________________ Головкова Т.А.</t>
  </si>
  <si>
    <t>Проверил:  ____________________________ Долгих А.Е.</t>
  </si>
  <si>
    <t>ЛОКАЛЬНАЯ СМЕТА № 1.4</t>
  </si>
  <si>
    <t xml:space="preserve">ООО "ЕвразЭнергоТранс". Реконструкция ПС 110/6кВ "ОП-19" </t>
  </si>
  <si>
    <t>УТВЕРЖДАЮ:</t>
  </si>
  <si>
    <t>Генеральный директор</t>
  </si>
  <si>
    <t>ООО "ЕвразЭнергоТранс"</t>
  </si>
  <si>
    <t>И.Н. Беспалов</t>
  </si>
  <si>
    <t>"____" ________________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</si>
</sst>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2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9" fillId="0" borderId="0"/>
  </cellStyleXfs>
  <cellXfs count="74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5" fillId="0" borderId="4" xfId="0" applyNumberFormat="1" applyFont="1" applyFill="1" applyBorder="1" applyAlignment="1" applyProtection="1">
      <alignment horizontal="center" vertical="center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8" fillId="0" borderId="4" xfId="0" applyNumberFormat="1" applyFont="1" applyFill="1" applyBorder="1" applyAlignment="1" applyProtection="1">
      <alignment horizontal="lef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3" fontId="1" fillId="0" borderId="4" xfId="0" applyNumberFormat="1" applyFont="1" applyFill="1" applyBorder="1" applyAlignment="1" applyProtection="1">
      <alignment horizontal="right" vertical="top" wrapText="1"/>
    </xf>
    <xf numFmtId="3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" fontId="8" fillId="0" borderId="4" xfId="0" applyNumberFormat="1" applyFont="1" applyFill="1" applyBorder="1" applyAlignment="1" applyProtection="1">
      <alignment horizontal="right" vertical="top" wrapText="1"/>
    </xf>
    <xf numFmtId="49" fontId="1" fillId="0" borderId="5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4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/>
    </xf>
    <xf numFmtId="4" fontId="15" fillId="0" borderId="4" xfId="0" applyNumberFormat="1" applyFont="1" applyFill="1" applyBorder="1" applyAlignment="1" applyProtection="1">
      <alignment horizontal="right" vertical="top" wrapText="1"/>
    </xf>
    <xf numFmtId="49" fontId="10" fillId="0" borderId="0" xfId="1" applyNumberFormat="1" applyFont="1" applyFill="1" applyBorder="1" applyAlignment="1" applyProtection="1"/>
    <xf numFmtId="49" fontId="10" fillId="0" borderId="0" xfId="1" applyNumberFormat="1" applyFont="1" applyFill="1" applyBorder="1" applyAlignment="1" applyProtection="1">
      <alignment horizontal="right" vertical="top"/>
    </xf>
    <xf numFmtId="49" fontId="10" fillId="0" borderId="0" xfId="1" applyNumberFormat="1" applyFont="1" applyFill="1" applyBorder="1" applyAlignment="1" applyProtection="1">
      <alignment vertical="top"/>
    </xf>
    <xf numFmtId="0" fontId="18" fillId="0" borderId="0" xfId="1" applyNumberFormat="1" applyFont="1" applyFill="1" applyBorder="1" applyAlignment="1" applyProtection="1"/>
    <xf numFmtId="49" fontId="18" fillId="0" borderId="1" xfId="1" applyNumberFormat="1" applyFont="1" applyFill="1" applyBorder="1" applyAlignment="1" applyProtection="1"/>
    <xf numFmtId="49" fontId="18" fillId="0" borderId="0" xfId="1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wrapText="1"/>
    </xf>
    <xf numFmtId="49" fontId="4" fillId="0" borderId="2" xfId="0" applyNumberFormat="1" applyFont="1" applyFill="1" applyBorder="1" applyAlignment="1" applyProtection="1">
      <alignment horizontal="center" vertical="top"/>
    </xf>
    <xf numFmtId="49" fontId="13" fillId="0" borderId="0" xfId="1" applyNumberFormat="1" applyFont="1" applyFill="1" applyBorder="1" applyAlignment="1" applyProtection="1">
      <alignment horizontal="center"/>
    </xf>
    <xf numFmtId="49" fontId="12" fillId="0" borderId="0" xfId="1" applyNumberFormat="1" applyFont="1" applyFill="1" applyBorder="1" applyAlignment="1" applyProtection="1">
      <alignment horizontal="center" vertical="top"/>
    </xf>
    <xf numFmtId="0" fontId="11" fillId="0" borderId="1" xfId="1" applyNumberFormat="1" applyFont="1" applyFill="1" applyBorder="1" applyAlignment="1" applyProtection="1">
      <alignment horizontal="center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  <xf numFmtId="49" fontId="5" fillId="0" borderId="4" xfId="0" applyNumberFormat="1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center" vertical="center"/>
    </xf>
    <xf numFmtId="49" fontId="7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8" fillId="0" borderId="4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4" fillId="0" borderId="0" xfId="1" applyNumberFormat="1" applyFont="1" applyFill="1" applyBorder="1" applyAlignment="1" applyProtection="1">
      <alignment horizontal="left" vertical="top"/>
    </xf>
    <xf numFmtId="49" fontId="18" fillId="0" borderId="0" xfId="1" applyNumberFormat="1" applyFont="1" applyFill="1" applyBorder="1" applyAlignment="1" applyProtection="1">
      <alignment vertical="top" wrapText="1"/>
    </xf>
    <xf numFmtId="49" fontId="18" fillId="0" borderId="0" xfId="1" applyNumberFormat="1" applyFont="1" applyFill="1" applyBorder="1" applyAlignment="1" applyProtection="1">
      <alignment horizontal="left" vertical="top" wrapText="1"/>
    </xf>
    <xf numFmtId="49" fontId="18" fillId="0" borderId="0" xfId="1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Fill="1" applyBorder="1" applyAlignment="1" applyProtection="1">
      <alignment horizontal="left" vertical="top" wrapText="1"/>
    </xf>
    <xf numFmtId="49" fontId="15" fillId="0" borderId="4" xfId="0" applyNumberFormat="1" applyFont="1" applyFill="1" applyBorder="1" applyAlignment="1" applyProtection="1">
      <alignment horizontal="left" vertical="top" wrapText="1"/>
    </xf>
    <xf numFmtId="49" fontId="17" fillId="0" borderId="0" xfId="1" applyNumberFormat="1" applyFont="1" applyFill="1" applyBorder="1" applyAlignment="1" applyProtection="1">
      <alignment horizontal="center"/>
    </xf>
    <xf numFmtId="49" fontId="16" fillId="0" borderId="0" xfId="1" applyNumberFormat="1" applyFont="1" applyFill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C103"/>
  <sheetViews>
    <sheetView tabSelected="1" workbookViewId="0">
      <selection activeCell="E17" sqref="E17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8" width="9.140625" style="1"/>
    <col min="19" max="20" width="161.85546875" style="2" hidden="1" customWidth="1"/>
    <col min="21" max="21" width="50.5703125" style="2" hidden="1" customWidth="1"/>
    <col min="22" max="22" width="98.5703125" style="2" hidden="1" customWidth="1"/>
    <col min="23" max="23" width="161.85546875" style="2" hidden="1" customWidth="1"/>
    <col min="24" max="24" width="34.140625" style="2" hidden="1" customWidth="1"/>
    <col min="25" max="25" width="119.28515625" style="2" hidden="1" customWidth="1"/>
    <col min="26" max="26" width="132.7109375" style="2" hidden="1" customWidth="1"/>
    <col min="27" max="29" width="119.28515625" style="2" hidden="1" customWidth="1"/>
    <col min="30" max="16384" width="9.140625" style="1"/>
  </cols>
  <sheetData>
    <row r="4" spans="1:21" ht="11.25" customHeight="1" x14ac:dyDescent="0.2">
      <c r="J4" s="65" t="s">
        <v>137</v>
      </c>
      <c r="K4" s="65"/>
      <c r="L4" s="65"/>
      <c r="M4" s="65"/>
      <c r="N4" s="65"/>
      <c r="O4" s="46"/>
    </row>
    <row r="5" spans="1:21" ht="16.899999999999999" customHeight="1" x14ac:dyDescent="0.2">
      <c r="J5" s="66" t="s">
        <v>138</v>
      </c>
      <c r="K5" s="66"/>
      <c r="L5" s="66"/>
      <c r="M5" s="66"/>
      <c r="N5" s="66"/>
      <c r="O5" s="46"/>
    </row>
    <row r="6" spans="1:21" ht="15.6" customHeight="1" x14ac:dyDescent="0.2">
      <c r="J6" s="67" t="s">
        <v>139</v>
      </c>
      <c r="K6" s="67"/>
      <c r="L6" s="67"/>
      <c r="M6" s="67"/>
      <c r="N6" s="67"/>
      <c r="O6" s="46"/>
    </row>
    <row r="7" spans="1:21" ht="15.6" customHeight="1" x14ac:dyDescent="0.2">
      <c r="J7" s="47"/>
      <c r="K7" s="47"/>
      <c r="L7" s="47" t="s">
        <v>140</v>
      </c>
      <c r="M7" s="48"/>
      <c r="N7" s="48"/>
      <c r="O7" s="46"/>
    </row>
    <row r="8" spans="1:21" customFormat="1" ht="15.6" customHeight="1" x14ac:dyDescent="0.25">
      <c r="J8" s="68" t="s">
        <v>141</v>
      </c>
      <c r="K8" s="68"/>
      <c r="L8" s="68"/>
      <c r="M8" s="68"/>
      <c r="N8" s="68"/>
      <c r="O8" s="68"/>
    </row>
    <row r="9" spans="1:21" customFormat="1" ht="15" x14ac:dyDescent="0.25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S9" s="3" t="s">
        <v>0</v>
      </c>
    </row>
    <row r="10" spans="1:21" customFormat="1" ht="15" x14ac:dyDescent="0.25">
      <c r="A10" s="50" t="s">
        <v>1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21" customFormat="1" ht="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21" customFormat="1" ht="28.5" customHeight="1" x14ac:dyDescent="0.25">
      <c r="A12" s="51" t="s">
        <v>135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</row>
    <row r="13" spans="1:21" customFormat="1" ht="21" customHeight="1" x14ac:dyDescent="0.25">
      <c r="A13" s="52" t="s">
        <v>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1:21" customFormat="1" ht="14.45" customHeight="1" x14ac:dyDescent="0.25">
      <c r="A14" s="53" t="s">
        <v>136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T14" s="3" t="s">
        <v>3</v>
      </c>
    </row>
    <row r="15" spans="1:21" customFormat="1" ht="15.75" customHeight="1" x14ac:dyDescent="0.25">
      <c r="A15" s="54" t="s">
        <v>4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</row>
    <row r="16" spans="1:21" customFormat="1" ht="15" x14ac:dyDescent="0.25">
      <c r="A16" s="5"/>
      <c r="B16" s="6" t="s">
        <v>5</v>
      </c>
      <c r="C16" s="55"/>
      <c r="D16" s="55"/>
      <c r="E16" s="55"/>
      <c r="F16" s="55"/>
      <c r="G16" s="55"/>
      <c r="H16" s="7"/>
      <c r="I16" s="7"/>
      <c r="J16" s="7"/>
      <c r="K16" s="7"/>
      <c r="L16" s="7"/>
      <c r="M16" s="7"/>
      <c r="N16" s="7"/>
      <c r="O16" s="5"/>
      <c r="U16" s="8" t="s">
        <v>0</v>
      </c>
    </row>
    <row r="17" spans="1:25" customFormat="1" ht="12.75" customHeight="1" x14ac:dyDescent="0.25">
      <c r="B17" s="9" t="s">
        <v>6</v>
      </c>
      <c r="C17" s="9"/>
      <c r="D17" s="10"/>
      <c r="E17" s="11">
        <v>302353506</v>
      </c>
      <c r="F17" s="12" t="s">
        <v>7</v>
      </c>
      <c r="H17" s="9"/>
      <c r="I17" s="9"/>
      <c r="J17" s="9"/>
      <c r="K17" s="9"/>
      <c r="L17" s="9"/>
      <c r="M17" s="13"/>
      <c r="N17" s="9"/>
    </row>
    <row r="18" spans="1:25" customFormat="1" ht="12.75" customHeight="1" x14ac:dyDescent="0.25">
      <c r="B18" s="9" t="s">
        <v>8</v>
      </c>
      <c r="D18" s="10"/>
      <c r="E18" s="11">
        <v>251961257</v>
      </c>
      <c r="F18" s="12" t="s">
        <v>7</v>
      </c>
      <c r="H18" s="9"/>
      <c r="I18" s="9"/>
      <c r="J18" s="9"/>
      <c r="K18" s="9"/>
      <c r="L18" s="9"/>
      <c r="M18" s="13"/>
      <c r="N18" s="9"/>
    </row>
    <row r="19" spans="1:25" customFormat="1" ht="12.75" customHeight="1" x14ac:dyDescent="0.25">
      <c r="B19" s="9" t="s">
        <v>9</v>
      </c>
      <c r="C19" s="9"/>
      <c r="D19" s="10"/>
      <c r="E19" s="11"/>
      <c r="F19" s="12" t="s">
        <v>7</v>
      </c>
      <c r="H19" s="9"/>
      <c r="J19" s="9"/>
      <c r="K19" s="9"/>
      <c r="L19" s="9"/>
      <c r="M19" s="14"/>
      <c r="N19" s="15"/>
    </row>
    <row r="20" spans="1:25" customFormat="1" ht="12.75" customHeight="1" x14ac:dyDescent="0.25">
      <c r="B20" s="9" t="s">
        <v>10</v>
      </c>
      <c r="C20" s="9"/>
      <c r="D20" s="16"/>
      <c r="E20" s="11"/>
      <c r="F20" s="12" t="s">
        <v>11</v>
      </c>
      <c r="H20" s="9"/>
      <c r="J20" s="9"/>
      <c r="K20" s="9"/>
      <c r="L20" s="9"/>
      <c r="M20" s="17"/>
      <c r="N20" s="12"/>
    </row>
    <row r="21" spans="1:25" customFormat="1" ht="12.75" customHeight="1" x14ac:dyDescent="0.25">
      <c r="B21" s="9" t="s">
        <v>12</v>
      </c>
      <c r="C21" s="9"/>
      <c r="D21" s="16"/>
      <c r="E21" s="11"/>
      <c r="F21" s="12" t="s">
        <v>11</v>
      </c>
      <c r="H21" s="9"/>
      <c r="J21" s="9"/>
      <c r="K21" s="9"/>
      <c r="L21" s="9"/>
      <c r="M21" s="17"/>
      <c r="N21" s="12"/>
    </row>
    <row r="22" spans="1:25" customFormat="1" ht="15" x14ac:dyDescent="0.25">
      <c r="B22" s="9" t="s">
        <v>13</v>
      </c>
      <c r="C22" s="9"/>
      <c r="E22" s="18"/>
      <c r="F22" s="56"/>
      <c r="G22" s="56"/>
      <c r="H22" s="56"/>
      <c r="I22" s="56"/>
      <c r="J22" s="56"/>
      <c r="K22" s="56"/>
      <c r="L22" s="56"/>
      <c r="M22" s="56"/>
      <c r="N22" s="56"/>
      <c r="O22" s="56"/>
      <c r="V22" s="8" t="s">
        <v>0</v>
      </c>
    </row>
    <row r="23" spans="1:25" customFormat="1" ht="12.75" customHeight="1" x14ac:dyDescent="0.25">
      <c r="A23" s="9"/>
      <c r="B23" s="9"/>
      <c r="D23" s="18"/>
      <c r="E23" s="15"/>
      <c r="F23" s="19"/>
      <c r="G23" s="20"/>
      <c r="H23" s="9"/>
      <c r="I23" s="9"/>
      <c r="J23" s="9"/>
      <c r="K23" s="9"/>
      <c r="L23" s="21"/>
      <c r="M23" s="9"/>
    </row>
    <row r="24" spans="1:25" customFormat="1" ht="15" x14ac:dyDescent="0.25">
      <c r="A24" s="22"/>
    </row>
    <row r="25" spans="1:25" customFormat="1" ht="36" customHeight="1" x14ac:dyDescent="0.25">
      <c r="A25" s="57" t="s">
        <v>14</v>
      </c>
      <c r="B25" s="57" t="s">
        <v>15</v>
      </c>
      <c r="C25" s="57" t="s">
        <v>16</v>
      </c>
      <c r="D25" s="57"/>
      <c r="E25" s="57"/>
      <c r="F25" s="57" t="s">
        <v>17</v>
      </c>
      <c r="G25" s="57" t="s">
        <v>18</v>
      </c>
      <c r="H25" s="57" t="s">
        <v>19</v>
      </c>
      <c r="I25" s="57"/>
      <c r="J25" s="57"/>
      <c r="K25" s="57"/>
      <c r="L25" s="57" t="s">
        <v>20</v>
      </c>
      <c r="M25" s="57"/>
      <c r="N25" s="57"/>
      <c r="O25" s="57"/>
    </row>
    <row r="26" spans="1:25" customFormat="1" ht="28.5" customHeight="1" x14ac:dyDescent="0.25">
      <c r="A26" s="57"/>
      <c r="B26" s="57"/>
      <c r="C26" s="57"/>
      <c r="D26" s="57"/>
      <c r="E26" s="57"/>
      <c r="F26" s="57"/>
      <c r="G26" s="57"/>
      <c r="H26" s="57" t="s">
        <v>21</v>
      </c>
      <c r="I26" s="57" t="s">
        <v>22</v>
      </c>
      <c r="J26" s="57"/>
      <c r="K26" s="57"/>
      <c r="L26" s="57" t="s">
        <v>21</v>
      </c>
      <c r="M26" s="58" t="s">
        <v>22</v>
      </c>
      <c r="N26" s="58"/>
      <c r="O26" s="58"/>
    </row>
    <row r="27" spans="1:25" customFormat="1" ht="15" customHeight="1" x14ac:dyDescent="0.25">
      <c r="A27" s="57"/>
      <c r="B27" s="57"/>
      <c r="C27" s="57"/>
      <c r="D27" s="57"/>
      <c r="E27" s="57"/>
      <c r="F27" s="57"/>
      <c r="G27" s="57"/>
      <c r="H27" s="57"/>
      <c r="I27" s="24" t="s">
        <v>23</v>
      </c>
      <c r="J27" s="24" t="s">
        <v>24</v>
      </c>
      <c r="K27" s="24" t="s">
        <v>25</v>
      </c>
      <c r="L27" s="57"/>
      <c r="M27" s="24" t="s">
        <v>23</v>
      </c>
      <c r="N27" s="24" t="s">
        <v>24</v>
      </c>
      <c r="O27" s="24" t="s">
        <v>25</v>
      </c>
    </row>
    <row r="28" spans="1:25" customFormat="1" ht="15" x14ac:dyDescent="0.25">
      <c r="A28" s="23">
        <v>1</v>
      </c>
      <c r="B28" s="23">
        <v>2</v>
      </c>
      <c r="C28" s="58">
        <v>3</v>
      </c>
      <c r="D28" s="58"/>
      <c r="E28" s="58"/>
      <c r="F28" s="23">
        <v>4</v>
      </c>
      <c r="G28" s="23">
        <v>5</v>
      </c>
      <c r="H28" s="23">
        <v>6</v>
      </c>
      <c r="I28" s="23">
        <v>7</v>
      </c>
      <c r="J28" s="23">
        <v>8</v>
      </c>
      <c r="K28" s="23">
        <v>9</v>
      </c>
      <c r="L28" s="23">
        <v>10</v>
      </c>
      <c r="M28" s="23">
        <v>11</v>
      </c>
      <c r="N28" s="23">
        <v>12</v>
      </c>
      <c r="O28" s="23">
        <v>13</v>
      </c>
    </row>
    <row r="29" spans="1:25" customFormat="1" ht="15" x14ac:dyDescent="0.25">
      <c r="A29" s="59" t="s">
        <v>26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W29" s="25" t="s">
        <v>26</v>
      </c>
    </row>
    <row r="30" spans="1:25" customFormat="1" ht="34.5" x14ac:dyDescent="0.25">
      <c r="A30" s="26" t="s">
        <v>27</v>
      </c>
      <c r="B30" s="27" t="s">
        <v>28</v>
      </c>
      <c r="C30" s="60" t="s">
        <v>29</v>
      </c>
      <c r="D30" s="60"/>
      <c r="E30" s="60"/>
      <c r="F30" s="26" t="s">
        <v>30</v>
      </c>
      <c r="G30" s="28">
        <v>1</v>
      </c>
      <c r="H30" s="29">
        <v>7500000</v>
      </c>
      <c r="I30" s="30"/>
      <c r="J30" s="30"/>
      <c r="K30" s="30"/>
      <c r="L30" s="31">
        <v>7500000</v>
      </c>
      <c r="M30" s="30"/>
      <c r="N30" s="30"/>
      <c r="O30" s="30"/>
      <c r="W30" s="25"/>
      <c r="X30" s="2" t="s">
        <v>29</v>
      </c>
    </row>
    <row r="31" spans="1:25" customFormat="1" ht="15" x14ac:dyDescent="0.25">
      <c r="A31" s="61" t="s">
        <v>31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32">
        <v>7500000</v>
      </c>
      <c r="M31" s="33"/>
      <c r="N31" s="33"/>
      <c r="O31" s="33"/>
      <c r="W31" s="25"/>
      <c r="Y31" s="34" t="s">
        <v>31</v>
      </c>
    </row>
    <row r="32" spans="1:25" customFormat="1" ht="15" x14ac:dyDescent="0.25">
      <c r="A32" s="61" t="s">
        <v>32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32">
        <v>14266252</v>
      </c>
      <c r="M32" s="33"/>
      <c r="N32" s="33"/>
      <c r="O32" s="33"/>
      <c r="W32" s="25"/>
      <c r="Y32" s="34" t="s">
        <v>32</v>
      </c>
    </row>
    <row r="33" spans="1:26" customFormat="1" ht="15" x14ac:dyDescent="0.25">
      <c r="A33" s="61" t="s">
        <v>33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35">
        <v>14266252</v>
      </c>
      <c r="M33" s="33"/>
      <c r="N33" s="33"/>
      <c r="O33" s="33"/>
      <c r="W33" s="25"/>
      <c r="Y33" s="34" t="s">
        <v>33</v>
      </c>
    </row>
    <row r="34" spans="1:26" customFormat="1" ht="15" x14ac:dyDescent="0.25">
      <c r="A34" s="59" t="s">
        <v>34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W34" s="25" t="s">
        <v>34</v>
      </c>
      <c r="Y34" s="34"/>
    </row>
    <row r="35" spans="1:26" customFormat="1" ht="23.25" x14ac:dyDescent="0.25">
      <c r="A35" s="26" t="s">
        <v>35</v>
      </c>
      <c r="B35" s="27" t="s">
        <v>36</v>
      </c>
      <c r="C35" s="60" t="s">
        <v>37</v>
      </c>
      <c r="D35" s="60"/>
      <c r="E35" s="60"/>
      <c r="F35" s="26" t="s">
        <v>38</v>
      </c>
      <c r="G35" s="28">
        <v>2</v>
      </c>
      <c r="H35" s="29">
        <v>50845200</v>
      </c>
      <c r="I35" s="30"/>
      <c r="J35" s="30"/>
      <c r="K35" s="30"/>
      <c r="L35" s="31">
        <v>101690400</v>
      </c>
      <c r="M35" s="30"/>
      <c r="N35" s="30"/>
      <c r="O35" s="30"/>
      <c r="W35" s="25"/>
      <c r="X35" s="2" t="s">
        <v>37</v>
      </c>
      <c r="Y35" s="34"/>
    </row>
    <row r="36" spans="1:26" customFormat="1" ht="15" x14ac:dyDescent="0.25">
      <c r="A36" s="36"/>
      <c r="B36" s="37" t="s">
        <v>39</v>
      </c>
      <c r="C36" s="62" t="s">
        <v>40</v>
      </c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3"/>
      <c r="W36" s="25"/>
      <c r="Y36" s="34"/>
      <c r="Z36" s="2" t="s">
        <v>40</v>
      </c>
    </row>
    <row r="37" spans="1:26" customFormat="1" ht="34.5" x14ac:dyDescent="0.25">
      <c r="A37" s="26" t="s">
        <v>41</v>
      </c>
      <c r="B37" s="27" t="s">
        <v>42</v>
      </c>
      <c r="C37" s="60" t="s">
        <v>43</v>
      </c>
      <c r="D37" s="60"/>
      <c r="E37" s="60"/>
      <c r="F37" s="26" t="s">
        <v>44</v>
      </c>
      <c r="G37" s="28">
        <v>1</v>
      </c>
      <c r="H37" s="29">
        <v>1056640</v>
      </c>
      <c r="I37" s="30"/>
      <c r="J37" s="30"/>
      <c r="K37" s="30"/>
      <c r="L37" s="31">
        <v>1056640</v>
      </c>
      <c r="M37" s="30"/>
      <c r="N37" s="30"/>
      <c r="O37" s="30"/>
      <c r="W37" s="25"/>
      <c r="X37" s="2" t="s">
        <v>43</v>
      </c>
      <c r="Y37" s="34"/>
    </row>
    <row r="38" spans="1:26" customFormat="1" ht="15" x14ac:dyDescent="0.25">
      <c r="A38" s="36"/>
      <c r="B38" s="37" t="s">
        <v>45</v>
      </c>
      <c r="C38" s="62" t="s">
        <v>46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3"/>
      <c r="W38" s="25"/>
      <c r="Y38" s="34"/>
      <c r="Z38" s="2" t="s">
        <v>46</v>
      </c>
    </row>
    <row r="39" spans="1:26" customFormat="1" ht="15" x14ac:dyDescent="0.25">
      <c r="A39" s="26" t="s">
        <v>47</v>
      </c>
      <c r="B39" s="27" t="s">
        <v>48</v>
      </c>
      <c r="C39" s="60" t="s">
        <v>49</v>
      </c>
      <c r="D39" s="60"/>
      <c r="E39" s="60"/>
      <c r="F39" s="26" t="s">
        <v>44</v>
      </c>
      <c r="G39" s="28">
        <v>2</v>
      </c>
      <c r="H39" s="29">
        <v>1331200</v>
      </c>
      <c r="I39" s="30"/>
      <c r="J39" s="30"/>
      <c r="K39" s="30"/>
      <c r="L39" s="31">
        <v>2662400</v>
      </c>
      <c r="M39" s="30"/>
      <c r="N39" s="30"/>
      <c r="O39" s="30"/>
      <c r="W39" s="25"/>
      <c r="X39" s="2" t="s">
        <v>49</v>
      </c>
      <c r="Y39" s="34"/>
    </row>
    <row r="40" spans="1:26" customFormat="1" ht="15" x14ac:dyDescent="0.25">
      <c r="A40" s="36"/>
      <c r="B40" s="37" t="s">
        <v>45</v>
      </c>
      <c r="C40" s="62" t="s">
        <v>46</v>
      </c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3"/>
      <c r="W40" s="25"/>
      <c r="Y40" s="34"/>
      <c r="Z40" s="2" t="s">
        <v>46</v>
      </c>
    </row>
    <row r="41" spans="1:26" customFormat="1" ht="15" x14ac:dyDescent="0.25">
      <c r="A41" s="26" t="s">
        <v>50</v>
      </c>
      <c r="B41" s="27" t="s">
        <v>51</v>
      </c>
      <c r="C41" s="60" t="s">
        <v>52</v>
      </c>
      <c r="D41" s="60"/>
      <c r="E41" s="60"/>
      <c r="F41" s="26" t="s">
        <v>44</v>
      </c>
      <c r="G41" s="28">
        <v>2</v>
      </c>
      <c r="H41" s="29">
        <v>1204320</v>
      </c>
      <c r="I41" s="30"/>
      <c r="J41" s="30"/>
      <c r="K41" s="30"/>
      <c r="L41" s="31">
        <v>2408640</v>
      </c>
      <c r="M41" s="30"/>
      <c r="N41" s="30"/>
      <c r="O41" s="30"/>
      <c r="W41" s="25"/>
      <c r="X41" s="2" t="s">
        <v>52</v>
      </c>
      <c r="Y41" s="34"/>
    </row>
    <row r="42" spans="1:26" customFormat="1" ht="15" x14ac:dyDescent="0.25">
      <c r="A42" s="36"/>
      <c r="B42" s="37" t="s">
        <v>45</v>
      </c>
      <c r="C42" s="62" t="s">
        <v>46</v>
      </c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3"/>
      <c r="W42" s="25"/>
      <c r="Y42" s="34"/>
      <c r="Z42" s="2" t="s">
        <v>46</v>
      </c>
    </row>
    <row r="43" spans="1:26" customFormat="1" ht="23.25" x14ac:dyDescent="0.25">
      <c r="A43" s="26" t="s">
        <v>53</v>
      </c>
      <c r="B43" s="27" t="s">
        <v>54</v>
      </c>
      <c r="C43" s="60" t="s">
        <v>55</v>
      </c>
      <c r="D43" s="60"/>
      <c r="E43" s="60"/>
      <c r="F43" s="26" t="s">
        <v>56</v>
      </c>
      <c r="G43" s="38">
        <v>0.92600000000000005</v>
      </c>
      <c r="H43" s="29">
        <v>657440</v>
      </c>
      <c r="I43" s="30"/>
      <c r="J43" s="30"/>
      <c r="K43" s="30"/>
      <c r="L43" s="31">
        <v>608789</v>
      </c>
      <c r="M43" s="30"/>
      <c r="N43" s="30"/>
      <c r="O43" s="30"/>
      <c r="W43" s="25"/>
      <c r="X43" s="2" t="s">
        <v>55</v>
      </c>
      <c r="Y43" s="34"/>
    </row>
    <row r="44" spans="1:26" customFormat="1" ht="15" x14ac:dyDescent="0.25">
      <c r="A44" s="36"/>
      <c r="B44" s="37" t="s">
        <v>57</v>
      </c>
      <c r="C44" s="62" t="s">
        <v>58</v>
      </c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3"/>
      <c r="W44" s="25"/>
      <c r="Y44" s="34"/>
      <c r="Z44" s="2" t="s">
        <v>58</v>
      </c>
    </row>
    <row r="45" spans="1:26" customFormat="1" ht="23.25" x14ac:dyDescent="0.25">
      <c r="A45" s="26" t="s">
        <v>59</v>
      </c>
      <c r="B45" s="27" t="s">
        <v>60</v>
      </c>
      <c r="C45" s="60" t="s">
        <v>61</v>
      </c>
      <c r="D45" s="60"/>
      <c r="E45" s="60"/>
      <c r="F45" s="26" t="s">
        <v>56</v>
      </c>
      <c r="G45" s="39">
        <v>1.0691200000000001</v>
      </c>
      <c r="H45" s="29">
        <v>222880</v>
      </c>
      <c r="I45" s="30"/>
      <c r="J45" s="30"/>
      <c r="K45" s="30"/>
      <c r="L45" s="31">
        <v>238288</v>
      </c>
      <c r="M45" s="30"/>
      <c r="N45" s="30"/>
      <c r="O45" s="30"/>
      <c r="W45" s="25"/>
      <c r="X45" s="2" t="s">
        <v>61</v>
      </c>
      <c r="Y45" s="34"/>
    </row>
    <row r="46" spans="1:26" customFormat="1" ht="15" x14ac:dyDescent="0.25">
      <c r="A46" s="36"/>
      <c r="B46" s="37" t="s">
        <v>57</v>
      </c>
      <c r="C46" s="62" t="s">
        <v>58</v>
      </c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3"/>
      <c r="W46" s="25"/>
      <c r="Y46" s="34"/>
      <c r="Z46" s="2" t="s">
        <v>58</v>
      </c>
    </row>
    <row r="47" spans="1:26" customFormat="1" ht="23.25" x14ac:dyDescent="0.25">
      <c r="A47" s="26" t="s">
        <v>62</v>
      </c>
      <c r="B47" s="27" t="s">
        <v>63</v>
      </c>
      <c r="C47" s="60" t="s">
        <v>64</v>
      </c>
      <c r="D47" s="60"/>
      <c r="E47" s="60"/>
      <c r="F47" s="26" t="s">
        <v>65</v>
      </c>
      <c r="G47" s="28">
        <v>240</v>
      </c>
      <c r="H47" s="29">
        <v>3022.6</v>
      </c>
      <c r="I47" s="30"/>
      <c r="J47" s="30"/>
      <c r="K47" s="30"/>
      <c r="L47" s="31">
        <v>725424</v>
      </c>
      <c r="M47" s="30"/>
      <c r="N47" s="30"/>
      <c r="O47" s="30"/>
      <c r="W47" s="25"/>
      <c r="X47" s="2" t="s">
        <v>64</v>
      </c>
      <c r="Y47" s="34"/>
    </row>
    <row r="48" spans="1:26" customFormat="1" ht="15" x14ac:dyDescent="0.25">
      <c r="A48" s="36"/>
      <c r="B48" s="37" t="s">
        <v>66</v>
      </c>
      <c r="C48" s="62" t="s">
        <v>67</v>
      </c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3"/>
      <c r="W48" s="25"/>
      <c r="Y48" s="34"/>
      <c r="Z48" s="2" t="s">
        <v>67</v>
      </c>
    </row>
    <row r="49" spans="1:26" customFormat="1" ht="15" x14ac:dyDescent="0.25">
      <c r="A49" s="26" t="s">
        <v>68</v>
      </c>
      <c r="B49" s="27" t="s">
        <v>69</v>
      </c>
      <c r="C49" s="60" t="s">
        <v>70</v>
      </c>
      <c r="D49" s="60"/>
      <c r="E49" s="60"/>
      <c r="F49" s="26" t="s">
        <v>65</v>
      </c>
      <c r="G49" s="28">
        <v>9</v>
      </c>
      <c r="H49" s="29">
        <v>147320</v>
      </c>
      <c r="I49" s="30"/>
      <c r="J49" s="30"/>
      <c r="K49" s="30"/>
      <c r="L49" s="31">
        <v>1325880</v>
      </c>
      <c r="M49" s="30"/>
      <c r="N49" s="30"/>
      <c r="O49" s="30"/>
      <c r="W49" s="25"/>
      <c r="X49" s="2" t="s">
        <v>70</v>
      </c>
      <c r="Y49" s="34"/>
    </row>
    <row r="50" spans="1:26" customFormat="1" ht="15" x14ac:dyDescent="0.25">
      <c r="A50" s="36"/>
      <c r="B50" s="37" t="s">
        <v>66</v>
      </c>
      <c r="C50" s="62" t="s">
        <v>67</v>
      </c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3"/>
      <c r="W50" s="25"/>
      <c r="Y50" s="34"/>
      <c r="Z50" s="2" t="s">
        <v>67</v>
      </c>
    </row>
    <row r="51" spans="1:26" customFormat="1" ht="23.25" x14ac:dyDescent="0.25">
      <c r="A51" s="26" t="s">
        <v>71</v>
      </c>
      <c r="B51" s="27" t="s">
        <v>72</v>
      </c>
      <c r="C51" s="60" t="s">
        <v>73</v>
      </c>
      <c r="D51" s="60"/>
      <c r="E51" s="60"/>
      <c r="F51" s="26" t="s">
        <v>44</v>
      </c>
      <c r="G51" s="28">
        <v>1</v>
      </c>
      <c r="H51" s="29">
        <v>3266640</v>
      </c>
      <c r="I51" s="30"/>
      <c r="J51" s="30"/>
      <c r="K51" s="30"/>
      <c r="L51" s="31">
        <v>3266640</v>
      </c>
      <c r="M51" s="30"/>
      <c r="N51" s="30"/>
      <c r="O51" s="30"/>
      <c r="W51" s="25"/>
      <c r="X51" s="2" t="s">
        <v>73</v>
      </c>
      <c r="Y51" s="34"/>
    </row>
    <row r="52" spans="1:26" customFormat="1" ht="15" x14ac:dyDescent="0.25">
      <c r="A52" s="36"/>
      <c r="B52" s="37" t="s">
        <v>45</v>
      </c>
      <c r="C52" s="62" t="s">
        <v>46</v>
      </c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3"/>
      <c r="W52" s="25"/>
      <c r="Y52" s="34"/>
      <c r="Z52" s="2" t="s">
        <v>46</v>
      </c>
    </row>
    <row r="53" spans="1:26" customFormat="1" ht="23.25" x14ac:dyDescent="0.25">
      <c r="A53" s="26" t="s">
        <v>74</v>
      </c>
      <c r="B53" s="27" t="s">
        <v>75</v>
      </c>
      <c r="C53" s="60" t="s">
        <v>76</v>
      </c>
      <c r="D53" s="60"/>
      <c r="E53" s="60"/>
      <c r="F53" s="26" t="s">
        <v>44</v>
      </c>
      <c r="G53" s="28">
        <v>1</v>
      </c>
      <c r="H53" s="29">
        <v>2514720</v>
      </c>
      <c r="I53" s="30"/>
      <c r="J53" s="30"/>
      <c r="K53" s="30"/>
      <c r="L53" s="31">
        <v>2514720</v>
      </c>
      <c r="M53" s="30"/>
      <c r="N53" s="30"/>
      <c r="O53" s="30"/>
      <c r="W53" s="25"/>
      <c r="X53" s="2" t="s">
        <v>76</v>
      </c>
      <c r="Y53" s="34"/>
    </row>
    <row r="54" spans="1:26" customFormat="1" ht="15" x14ac:dyDescent="0.25">
      <c r="A54" s="36"/>
      <c r="B54" s="37" t="s">
        <v>45</v>
      </c>
      <c r="C54" s="62" t="s">
        <v>46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3"/>
      <c r="W54" s="25"/>
      <c r="Y54" s="34"/>
      <c r="Z54" s="2" t="s">
        <v>46</v>
      </c>
    </row>
    <row r="55" spans="1:26" customFormat="1" ht="23.25" x14ac:dyDescent="0.25">
      <c r="A55" s="26" t="s">
        <v>77</v>
      </c>
      <c r="B55" s="27" t="s">
        <v>78</v>
      </c>
      <c r="C55" s="60" t="s">
        <v>79</v>
      </c>
      <c r="D55" s="60"/>
      <c r="E55" s="60"/>
      <c r="F55" s="26" t="s">
        <v>44</v>
      </c>
      <c r="G55" s="28">
        <v>1</v>
      </c>
      <c r="H55" s="29">
        <v>380640</v>
      </c>
      <c r="I55" s="30"/>
      <c r="J55" s="30"/>
      <c r="K55" s="30"/>
      <c r="L55" s="31">
        <v>380640</v>
      </c>
      <c r="M55" s="30"/>
      <c r="N55" s="30"/>
      <c r="O55" s="30"/>
      <c r="W55" s="25"/>
      <c r="X55" s="2" t="s">
        <v>79</v>
      </c>
      <c r="Y55" s="34"/>
    </row>
    <row r="56" spans="1:26" customFormat="1" ht="15" x14ac:dyDescent="0.25">
      <c r="A56" s="36"/>
      <c r="B56" s="37" t="s">
        <v>45</v>
      </c>
      <c r="C56" s="62" t="s">
        <v>46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3"/>
      <c r="W56" s="25"/>
      <c r="Y56" s="34"/>
      <c r="Z56" s="2" t="s">
        <v>46</v>
      </c>
    </row>
    <row r="57" spans="1:26" customFormat="1" ht="23.25" x14ac:dyDescent="0.25">
      <c r="A57" s="26" t="s">
        <v>80</v>
      </c>
      <c r="B57" s="27" t="s">
        <v>81</v>
      </c>
      <c r="C57" s="60" t="s">
        <v>82</v>
      </c>
      <c r="D57" s="60"/>
      <c r="E57" s="60"/>
      <c r="F57" s="26" t="s">
        <v>44</v>
      </c>
      <c r="G57" s="28">
        <v>1</v>
      </c>
      <c r="H57" s="29">
        <v>3624400</v>
      </c>
      <c r="I57" s="30"/>
      <c r="J57" s="30"/>
      <c r="K57" s="30"/>
      <c r="L57" s="31">
        <v>3624400</v>
      </c>
      <c r="M57" s="30"/>
      <c r="N57" s="30"/>
      <c r="O57" s="30"/>
      <c r="W57" s="25"/>
      <c r="X57" s="2" t="s">
        <v>82</v>
      </c>
      <c r="Y57" s="34"/>
    </row>
    <row r="58" spans="1:26" customFormat="1" ht="15" x14ac:dyDescent="0.25">
      <c r="A58" s="36"/>
      <c r="B58" s="37" t="s">
        <v>45</v>
      </c>
      <c r="C58" s="62" t="s">
        <v>46</v>
      </c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3"/>
      <c r="W58" s="25"/>
      <c r="Y58" s="34"/>
      <c r="Z58" s="2" t="s">
        <v>46</v>
      </c>
    </row>
    <row r="59" spans="1:26" customFormat="1" ht="23.25" x14ac:dyDescent="0.25">
      <c r="A59" s="26" t="s">
        <v>83</v>
      </c>
      <c r="B59" s="27" t="s">
        <v>84</v>
      </c>
      <c r="C59" s="60" t="s">
        <v>85</v>
      </c>
      <c r="D59" s="60"/>
      <c r="E59" s="60"/>
      <c r="F59" s="26" t="s">
        <v>44</v>
      </c>
      <c r="G59" s="28">
        <v>1</v>
      </c>
      <c r="H59" s="29">
        <v>1633840</v>
      </c>
      <c r="I59" s="30"/>
      <c r="J59" s="30"/>
      <c r="K59" s="30"/>
      <c r="L59" s="31">
        <v>1633840</v>
      </c>
      <c r="M59" s="30"/>
      <c r="N59" s="30"/>
      <c r="O59" s="30"/>
      <c r="W59" s="25"/>
      <c r="X59" s="2" t="s">
        <v>85</v>
      </c>
      <c r="Y59" s="34"/>
    </row>
    <row r="60" spans="1:26" customFormat="1" ht="15" x14ac:dyDescent="0.25">
      <c r="A60" s="36"/>
      <c r="B60" s="37" t="s">
        <v>45</v>
      </c>
      <c r="C60" s="62" t="s">
        <v>46</v>
      </c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3"/>
      <c r="W60" s="25"/>
      <c r="Y60" s="34"/>
      <c r="Z60" s="2" t="s">
        <v>46</v>
      </c>
    </row>
    <row r="61" spans="1:26" customFormat="1" ht="34.5" x14ac:dyDescent="0.25">
      <c r="A61" s="26" t="s">
        <v>86</v>
      </c>
      <c r="B61" s="27" t="s">
        <v>87</v>
      </c>
      <c r="C61" s="60" t="s">
        <v>88</v>
      </c>
      <c r="D61" s="60"/>
      <c r="E61" s="60"/>
      <c r="F61" s="26" t="s">
        <v>89</v>
      </c>
      <c r="G61" s="28">
        <v>48</v>
      </c>
      <c r="H61" s="29">
        <v>39520</v>
      </c>
      <c r="I61" s="30"/>
      <c r="J61" s="30"/>
      <c r="K61" s="30"/>
      <c r="L61" s="31">
        <v>1896960</v>
      </c>
      <c r="M61" s="30"/>
      <c r="N61" s="30"/>
      <c r="O61" s="30"/>
      <c r="W61" s="25"/>
      <c r="X61" s="2" t="s">
        <v>88</v>
      </c>
      <c r="Y61" s="34"/>
    </row>
    <row r="62" spans="1:26" customFormat="1" ht="15" x14ac:dyDescent="0.25">
      <c r="A62" s="36"/>
      <c r="B62" s="37" t="s">
        <v>45</v>
      </c>
      <c r="C62" s="62" t="s">
        <v>46</v>
      </c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3"/>
      <c r="W62" s="25"/>
      <c r="Y62" s="34"/>
      <c r="Z62" s="2" t="s">
        <v>46</v>
      </c>
    </row>
    <row r="63" spans="1:26" customFormat="1" ht="34.5" x14ac:dyDescent="0.25">
      <c r="A63" s="26" t="s">
        <v>90</v>
      </c>
      <c r="B63" s="27" t="s">
        <v>91</v>
      </c>
      <c r="C63" s="60" t="s">
        <v>92</v>
      </c>
      <c r="D63" s="60"/>
      <c r="E63" s="60"/>
      <c r="F63" s="26" t="s">
        <v>93</v>
      </c>
      <c r="G63" s="28">
        <v>6</v>
      </c>
      <c r="H63" s="29">
        <v>142480</v>
      </c>
      <c r="I63" s="30"/>
      <c r="J63" s="30"/>
      <c r="K63" s="30"/>
      <c r="L63" s="31">
        <v>854880</v>
      </c>
      <c r="M63" s="30"/>
      <c r="N63" s="30"/>
      <c r="O63" s="30"/>
      <c r="W63" s="25"/>
      <c r="X63" s="2" t="s">
        <v>92</v>
      </c>
      <c r="Y63" s="34"/>
    </row>
    <row r="64" spans="1:26" customFormat="1" ht="15" x14ac:dyDescent="0.25">
      <c r="A64" s="36"/>
      <c r="B64" s="37" t="s">
        <v>45</v>
      </c>
      <c r="C64" s="62" t="s">
        <v>46</v>
      </c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3"/>
      <c r="W64" s="25"/>
      <c r="Y64" s="34"/>
      <c r="Z64" s="2" t="s">
        <v>46</v>
      </c>
    </row>
    <row r="65" spans="1:28" customFormat="1" ht="34.5" x14ac:dyDescent="0.25">
      <c r="A65" s="26" t="s">
        <v>94</v>
      </c>
      <c r="B65" s="27" t="s">
        <v>95</v>
      </c>
      <c r="C65" s="60" t="s">
        <v>96</v>
      </c>
      <c r="D65" s="60"/>
      <c r="E65" s="60"/>
      <c r="F65" s="26" t="s">
        <v>44</v>
      </c>
      <c r="G65" s="28">
        <v>6</v>
      </c>
      <c r="H65" s="29">
        <v>9900</v>
      </c>
      <c r="I65" s="30"/>
      <c r="J65" s="30"/>
      <c r="K65" s="30"/>
      <c r="L65" s="31">
        <v>59400</v>
      </c>
      <c r="M65" s="30"/>
      <c r="N65" s="30"/>
      <c r="O65" s="30"/>
      <c r="W65" s="25"/>
      <c r="X65" s="2" t="s">
        <v>96</v>
      </c>
      <c r="Y65" s="34"/>
    </row>
    <row r="66" spans="1:28" customFormat="1" ht="15" x14ac:dyDescent="0.25">
      <c r="A66" s="36"/>
      <c r="B66" s="37" t="s">
        <v>97</v>
      </c>
      <c r="C66" s="62" t="s">
        <v>98</v>
      </c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3"/>
      <c r="W66" s="25"/>
      <c r="Y66" s="34"/>
      <c r="Z66" s="2" t="s">
        <v>98</v>
      </c>
    </row>
    <row r="67" spans="1:28" customFormat="1" ht="34.5" x14ac:dyDescent="0.25">
      <c r="A67" s="26" t="s">
        <v>99</v>
      </c>
      <c r="B67" s="27" t="s">
        <v>100</v>
      </c>
      <c r="C67" s="60" t="s">
        <v>101</v>
      </c>
      <c r="D67" s="60"/>
      <c r="E67" s="60"/>
      <c r="F67" s="26" t="s">
        <v>102</v>
      </c>
      <c r="G67" s="28">
        <v>9</v>
      </c>
      <c r="H67" s="29">
        <v>1352</v>
      </c>
      <c r="I67" s="30"/>
      <c r="J67" s="30"/>
      <c r="K67" s="30"/>
      <c r="L67" s="31">
        <v>12168</v>
      </c>
      <c r="M67" s="30"/>
      <c r="N67" s="30"/>
      <c r="O67" s="30"/>
      <c r="W67" s="25"/>
      <c r="X67" s="2" t="s">
        <v>101</v>
      </c>
      <c r="Y67" s="34"/>
    </row>
    <row r="68" spans="1:28" customFormat="1" ht="15" x14ac:dyDescent="0.25">
      <c r="A68" s="36"/>
      <c r="B68" s="37" t="s">
        <v>45</v>
      </c>
      <c r="C68" s="62" t="s">
        <v>46</v>
      </c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3"/>
      <c r="W68" s="25"/>
      <c r="Y68" s="34"/>
      <c r="Z68" s="2" t="s">
        <v>46</v>
      </c>
    </row>
    <row r="69" spans="1:28" customFormat="1" ht="15" x14ac:dyDescent="0.25">
      <c r="A69" s="61" t="s">
        <v>31</v>
      </c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32">
        <v>124960109</v>
      </c>
      <c r="M69" s="33"/>
      <c r="N69" s="33"/>
      <c r="O69" s="33"/>
      <c r="W69" s="25"/>
      <c r="Y69" s="34" t="s">
        <v>31</v>
      </c>
    </row>
    <row r="70" spans="1:28" customFormat="1" ht="15" x14ac:dyDescent="0.25">
      <c r="A70" s="61" t="s">
        <v>32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32">
        <v>237695004</v>
      </c>
      <c r="M70" s="33"/>
      <c r="N70" s="33"/>
      <c r="O70" s="33"/>
      <c r="W70" s="25"/>
      <c r="Y70" s="34" t="s">
        <v>32</v>
      </c>
    </row>
    <row r="71" spans="1:28" customFormat="1" ht="15" x14ac:dyDescent="0.25">
      <c r="A71" s="61" t="s">
        <v>103</v>
      </c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35">
        <v>237695004</v>
      </c>
      <c r="M71" s="33"/>
      <c r="N71" s="33"/>
      <c r="O71" s="33"/>
      <c r="W71" s="25"/>
      <c r="Y71" s="34" t="s">
        <v>103</v>
      </c>
    </row>
    <row r="72" spans="1:28" customFormat="1" ht="15" x14ac:dyDescent="0.25">
      <c r="A72" s="61" t="s">
        <v>104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32">
        <v>132460109</v>
      </c>
      <c r="M72" s="33"/>
      <c r="N72" s="33"/>
      <c r="O72" s="33"/>
      <c r="AA72" s="34" t="s">
        <v>104</v>
      </c>
    </row>
    <row r="73" spans="1:28" customFormat="1" ht="15" x14ac:dyDescent="0.25">
      <c r="A73" s="61" t="s">
        <v>105</v>
      </c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32">
        <v>251961257</v>
      </c>
      <c r="M73" s="33"/>
      <c r="N73" s="33"/>
      <c r="O73" s="33"/>
      <c r="AA73" s="34" t="s">
        <v>105</v>
      </c>
    </row>
    <row r="74" spans="1:28" customFormat="1" ht="15" x14ac:dyDescent="0.25">
      <c r="A74" s="61" t="s">
        <v>106</v>
      </c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33"/>
      <c r="M74" s="33"/>
      <c r="N74" s="33"/>
      <c r="O74" s="33"/>
      <c r="AA74" s="34" t="s">
        <v>106</v>
      </c>
    </row>
    <row r="75" spans="1:28" customFormat="1" ht="15" x14ac:dyDescent="0.25">
      <c r="A75" s="64" t="s">
        <v>107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30"/>
      <c r="M75" s="30"/>
      <c r="N75" s="30"/>
      <c r="O75" s="30"/>
      <c r="AA75" s="34"/>
      <c r="AB75" s="2" t="s">
        <v>107</v>
      </c>
    </row>
    <row r="76" spans="1:28" customFormat="1" ht="15" x14ac:dyDescent="0.25">
      <c r="A76" s="64" t="s">
        <v>108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31">
        <v>132460109</v>
      </c>
      <c r="M76" s="30"/>
      <c r="N76" s="30"/>
      <c r="O76" s="30"/>
      <c r="AA76" s="34"/>
      <c r="AB76" s="2" t="s">
        <v>108</v>
      </c>
    </row>
    <row r="77" spans="1:28" customFormat="1" ht="15" x14ac:dyDescent="0.25">
      <c r="A77" s="64" t="s">
        <v>109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31">
        <v>141467396</v>
      </c>
      <c r="M77" s="30"/>
      <c r="N77" s="30"/>
      <c r="O77" s="30"/>
      <c r="AA77" s="34"/>
      <c r="AB77" s="2" t="s">
        <v>109</v>
      </c>
    </row>
    <row r="78" spans="1:28" customFormat="1" ht="15" x14ac:dyDescent="0.25">
      <c r="A78" s="64" t="s">
        <v>110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31">
        <v>149531038</v>
      </c>
      <c r="M78" s="30"/>
      <c r="N78" s="30"/>
      <c r="O78" s="30"/>
      <c r="AA78" s="34"/>
      <c r="AB78" s="2" t="s">
        <v>110</v>
      </c>
    </row>
    <row r="79" spans="1:28" customFormat="1" ht="15" x14ac:dyDescent="0.25">
      <c r="A79" s="64" t="s">
        <v>111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31">
        <v>157306652</v>
      </c>
      <c r="M79" s="30"/>
      <c r="N79" s="30"/>
      <c r="O79" s="30"/>
      <c r="AA79" s="34"/>
      <c r="AB79" s="2" t="s">
        <v>111</v>
      </c>
    </row>
    <row r="80" spans="1:28" customFormat="1" ht="15" x14ac:dyDescent="0.25">
      <c r="A80" s="64" t="s">
        <v>112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31">
        <v>180273423</v>
      </c>
      <c r="M80" s="30"/>
      <c r="N80" s="30"/>
      <c r="O80" s="30"/>
      <c r="AA80" s="34"/>
      <c r="AB80" s="2" t="s">
        <v>112</v>
      </c>
    </row>
    <row r="81" spans="1:29" customFormat="1" ht="15" x14ac:dyDescent="0.25">
      <c r="A81" s="64" t="s">
        <v>113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31">
        <v>190729282</v>
      </c>
      <c r="M81" s="30"/>
      <c r="N81" s="30"/>
      <c r="O81" s="30"/>
      <c r="AA81" s="34"/>
      <c r="AB81" s="2" t="s">
        <v>113</v>
      </c>
    </row>
    <row r="82" spans="1:29" customFormat="1" ht="15" x14ac:dyDescent="0.25">
      <c r="A82" s="64" t="s">
        <v>114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31">
        <v>200837934</v>
      </c>
      <c r="M82" s="30"/>
      <c r="N82" s="30"/>
      <c r="O82" s="30"/>
      <c r="AA82" s="34"/>
      <c r="AB82" s="2" t="s">
        <v>114</v>
      </c>
    </row>
    <row r="83" spans="1:29" customFormat="1" ht="15" x14ac:dyDescent="0.25">
      <c r="A83" s="64" t="s">
        <v>115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31">
        <v>210478155</v>
      </c>
      <c r="M83" s="30"/>
      <c r="N83" s="30"/>
      <c r="O83" s="30"/>
      <c r="AA83" s="34"/>
      <c r="AB83" s="2" t="s">
        <v>115</v>
      </c>
    </row>
    <row r="84" spans="1:29" customFormat="1" ht="15" x14ac:dyDescent="0.25">
      <c r="A84" s="64" t="s">
        <v>116</v>
      </c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31">
        <v>220160150</v>
      </c>
      <c r="M84" s="30"/>
      <c r="N84" s="30"/>
      <c r="O84" s="30"/>
      <c r="AA84" s="34"/>
      <c r="AB84" s="2" t="s">
        <v>116</v>
      </c>
    </row>
    <row r="85" spans="1:29" customFormat="1" ht="15" x14ac:dyDescent="0.25">
      <c r="A85" s="64" t="s">
        <v>117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31">
        <v>230287517</v>
      </c>
      <c r="M85" s="30"/>
      <c r="N85" s="30"/>
      <c r="O85" s="30"/>
      <c r="AA85" s="34"/>
      <c r="AB85" s="2" t="s">
        <v>117</v>
      </c>
    </row>
    <row r="86" spans="1:29" customFormat="1" ht="15" x14ac:dyDescent="0.25">
      <c r="A86" s="64" t="s">
        <v>118</v>
      </c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31">
        <v>240880743</v>
      </c>
      <c r="M86" s="30"/>
      <c r="N86" s="30"/>
      <c r="O86" s="30"/>
      <c r="AA86" s="34"/>
      <c r="AB86" s="2" t="s">
        <v>118</v>
      </c>
    </row>
    <row r="87" spans="1:29" customFormat="1" ht="15" x14ac:dyDescent="0.25">
      <c r="A87" s="64" t="s">
        <v>119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31">
        <v>251961255</v>
      </c>
      <c r="M87" s="30"/>
      <c r="N87" s="30"/>
      <c r="O87" s="30"/>
      <c r="AA87" s="34"/>
      <c r="AB87" s="2" t="s">
        <v>119</v>
      </c>
    </row>
    <row r="88" spans="1:29" customFormat="1" ht="14.45" customHeight="1" x14ac:dyDescent="0.25">
      <c r="A88" s="70" t="s">
        <v>128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30"/>
      <c r="M88" s="30"/>
      <c r="N88" s="30"/>
      <c r="O88" s="30"/>
      <c r="AA88" s="34"/>
      <c r="AB88" s="2" t="s">
        <v>120</v>
      </c>
    </row>
    <row r="89" spans="1:29" customFormat="1" ht="14.45" customHeight="1" x14ac:dyDescent="0.25">
      <c r="A89" s="70" t="s">
        <v>129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29">
        <f>L33</f>
        <v>14266252</v>
      </c>
      <c r="M89" s="30"/>
      <c r="N89" s="30"/>
      <c r="O89" s="30"/>
      <c r="AA89" s="34"/>
      <c r="AB89" s="2" t="s">
        <v>121</v>
      </c>
    </row>
    <row r="90" spans="1:29" customFormat="1" ht="14.45" customHeight="1" x14ac:dyDescent="0.25">
      <c r="A90" s="70" t="s">
        <v>130</v>
      </c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31">
        <f>(L87-L89)*0.7</f>
        <v>166386502.09999999</v>
      </c>
      <c r="M90" s="30"/>
      <c r="N90" s="30"/>
      <c r="O90" s="30"/>
      <c r="AA90" s="34"/>
      <c r="AB90" s="2" t="s">
        <v>122</v>
      </c>
    </row>
    <row r="91" spans="1:29" customFormat="1" ht="15" x14ac:dyDescent="0.25">
      <c r="A91" s="70" t="s">
        <v>131</v>
      </c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31">
        <f>(L87-L89)*0.3</f>
        <v>71308500.899999991</v>
      </c>
      <c r="M91" s="30"/>
      <c r="N91" s="30"/>
      <c r="O91" s="30"/>
      <c r="AA91" s="34"/>
      <c r="AB91" s="2" t="s">
        <v>123</v>
      </c>
    </row>
    <row r="92" spans="1:29" customFormat="1" ht="14.45" customHeight="1" x14ac:dyDescent="0.25">
      <c r="A92" s="71" t="s">
        <v>132</v>
      </c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42">
        <f>L89+L90+L91</f>
        <v>251961255</v>
      </c>
      <c r="M92" s="30"/>
      <c r="N92" s="30"/>
      <c r="O92" s="30"/>
      <c r="AA92" s="34"/>
      <c r="AB92" s="2" t="s">
        <v>124</v>
      </c>
    </row>
    <row r="93" spans="1:29" customFormat="1" ht="15" x14ac:dyDescent="0.25">
      <c r="A93" s="64" t="s">
        <v>125</v>
      </c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29">
        <f>L92*0.2</f>
        <v>50392251</v>
      </c>
      <c r="M93" s="30"/>
      <c r="N93" s="30"/>
      <c r="O93" s="30"/>
      <c r="AA93" s="34"/>
      <c r="AB93" s="2" t="s">
        <v>125</v>
      </c>
    </row>
    <row r="94" spans="1:29" customFormat="1" ht="15" x14ac:dyDescent="0.25">
      <c r="A94" s="61" t="s">
        <v>126</v>
      </c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35">
        <f>L92+L93</f>
        <v>302353506</v>
      </c>
      <c r="M94" s="33"/>
      <c r="N94" s="33"/>
      <c r="O94" s="30"/>
      <c r="AA94" s="34"/>
      <c r="AC94" s="34" t="s">
        <v>126</v>
      </c>
    </row>
    <row r="95" spans="1:29" customFormat="1" ht="29.25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1:29" s="9" customFormat="1" ht="13.5" customHeight="1" x14ac:dyDescent="0.25">
      <c r="A96" s="6"/>
      <c r="B96" s="6"/>
      <c r="C96" s="6"/>
      <c r="D96" s="6"/>
      <c r="E96" s="6"/>
      <c r="F96" s="6"/>
      <c r="G96" s="6"/>
      <c r="H96" s="40"/>
      <c r="I96" s="41"/>
      <c r="J96" s="41"/>
      <c r="K96" s="41"/>
      <c r="L96" s="6"/>
      <c r="M96" s="6"/>
      <c r="N96" s="6"/>
      <c r="O96" s="6"/>
      <c r="P96"/>
      <c r="Q96"/>
      <c r="R96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</row>
    <row r="97" spans="1:29" s="9" customFormat="1" ht="12.75" customHeight="1" x14ac:dyDescent="0.25">
      <c r="A97" s="73" t="s">
        <v>133</v>
      </c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/>
      <c r="Q97"/>
      <c r="R97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</row>
    <row r="98" spans="1:29" s="9" customFormat="1" ht="12.75" customHeight="1" x14ac:dyDescent="0.25">
      <c r="A98" s="72" t="s">
        <v>127</v>
      </c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/>
      <c r="Q98"/>
      <c r="R9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</row>
    <row r="99" spans="1:29" s="9" customFormat="1" ht="13.5" customHeight="1" x14ac:dyDescent="0.25">
      <c r="A99" s="43"/>
      <c r="B99" s="43"/>
      <c r="C99" s="43"/>
      <c r="D99" s="43"/>
      <c r="E99" s="43"/>
      <c r="F99" s="43"/>
      <c r="G99" s="43"/>
      <c r="H99" s="44"/>
      <c r="I99" s="45"/>
      <c r="J99" s="45"/>
      <c r="K99" s="45"/>
      <c r="L99" s="43"/>
      <c r="M99" s="43"/>
      <c r="N99" s="43"/>
      <c r="O99" s="43"/>
      <c r="P99"/>
      <c r="Q99"/>
      <c r="R99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</row>
    <row r="100" spans="1:29" s="9" customFormat="1" ht="12.75" customHeight="1" x14ac:dyDescent="0.25">
      <c r="A100" s="73" t="s">
        <v>134</v>
      </c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/>
      <c r="Q100"/>
      <c r="R100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</row>
    <row r="101" spans="1:29" s="9" customFormat="1" ht="12.75" customHeight="1" x14ac:dyDescent="0.25">
      <c r="A101" s="72" t="s">
        <v>127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/>
      <c r="Q101"/>
      <c r="R101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</row>
    <row r="102" spans="1:29" s="9" customFormat="1" ht="13.5" customHeight="1" x14ac:dyDescent="0.25">
      <c r="A102" s="6"/>
      <c r="B102" s="6"/>
      <c r="C102" s="6"/>
      <c r="D102" s="6"/>
      <c r="E102" s="6"/>
      <c r="F102" s="6"/>
      <c r="G102" s="6"/>
      <c r="H102" s="40"/>
      <c r="I102" s="41"/>
      <c r="J102" s="41"/>
      <c r="K102" s="41"/>
      <c r="L102" s="6"/>
      <c r="M102" s="6"/>
      <c r="N102" s="6"/>
      <c r="O102" s="6"/>
      <c r="P102"/>
      <c r="Q102"/>
      <c r="R102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</row>
    <row r="103" spans="1:29" customFormat="1" ht="15" x14ac:dyDescent="0.25">
      <c r="A103" s="5"/>
      <c r="B103" s="5"/>
      <c r="C103" s="5"/>
      <c r="D103" s="5"/>
      <c r="E103" s="5"/>
      <c r="F103" s="5"/>
      <c r="G103" s="5"/>
      <c r="H103" s="6"/>
      <c r="I103" s="69"/>
      <c r="J103" s="69"/>
      <c r="K103" s="69"/>
      <c r="L103" s="5"/>
      <c r="M103" s="5"/>
      <c r="N103" s="5"/>
      <c r="O103" s="5"/>
    </row>
  </sheetData>
  <mergeCells count="95">
    <mergeCell ref="J4:N4"/>
    <mergeCell ref="J5:N5"/>
    <mergeCell ref="J6:N6"/>
    <mergeCell ref="J8:O8"/>
    <mergeCell ref="I103:K103"/>
    <mergeCell ref="A88:K88"/>
    <mergeCell ref="A89:K89"/>
    <mergeCell ref="A90:K90"/>
    <mergeCell ref="A91:K91"/>
    <mergeCell ref="A92:K92"/>
    <mergeCell ref="A98:O98"/>
    <mergeCell ref="A100:O100"/>
    <mergeCell ref="A101:O101"/>
    <mergeCell ref="A97:O97"/>
    <mergeCell ref="A93:K93"/>
    <mergeCell ref="A94:K94"/>
    <mergeCell ref="A83:K83"/>
    <mergeCell ref="A84:K84"/>
    <mergeCell ref="A85:K85"/>
    <mergeCell ref="A86:K86"/>
    <mergeCell ref="A87:K87"/>
    <mergeCell ref="A78:K78"/>
    <mergeCell ref="A79:K79"/>
    <mergeCell ref="A80:K80"/>
    <mergeCell ref="A81:K81"/>
    <mergeCell ref="A82:K82"/>
    <mergeCell ref="A73:K73"/>
    <mergeCell ref="A74:K74"/>
    <mergeCell ref="A75:K75"/>
    <mergeCell ref="A76:K76"/>
    <mergeCell ref="A77:K77"/>
    <mergeCell ref="C68:O68"/>
    <mergeCell ref="A69:K69"/>
    <mergeCell ref="A70:K70"/>
    <mergeCell ref="A71:K71"/>
    <mergeCell ref="A72:K72"/>
    <mergeCell ref="C63:E63"/>
    <mergeCell ref="C64:O64"/>
    <mergeCell ref="C65:E65"/>
    <mergeCell ref="C66:O66"/>
    <mergeCell ref="C67:E67"/>
    <mergeCell ref="C58:O58"/>
    <mergeCell ref="C59:E59"/>
    <mergeCell ref="C60:O60"/>
    <mergeCell ref="C61:E61"/>
    <mergeCell ref="C62:O62"/>
    <mergeCell ref="C53:E53"/>
    <mergeCell ref="C54:O54"/>
    <mergeCell ref="C55:E55"/>
    <mergeCell ref="C56:O56"/>
    <mergeCell ref="C57:E57"/>
    <mergeCell ref="C48:O48"/>
    <mergeCell ref="C49:E49"/>
    <mergeCell ref="C50:O50"/>
    <mergeCell ref="C51:E51"/>
    <mergeCell ref="C52:O52"/>
    <mergeCell ref="C43:E43"/>
    <mergeCell ref="C44:O44"/>
    <mergeCell ref="C45:E45"/>
    <mergeCell ref="C46:O46"/>
    <mergeCell ref="C47:E47"/>
    <mergeCell ref="C38:O38"/>
    <mergeCell ref="C39:E39"/>
    <mergeCell ref="C40:O40"/>
    <mergeCell ref="C41:E41"/>
    <mergeCell ref="C42:O42"/>
    <mergeCell ref="A33:K33"/>
    <mergeCell ref="A34:O34"/>
    <mergeCell ref="C35:E35"/>
    <mergeCell ref="C36:O36"/>
    <mergeCell ref="C37:E37"/>
    <mergeCell ref="C28:E28"/>
    <mergeCell ref="A29:O29"/>
    <mergeCell ref="C30:E30"/>
    <mergeCell ref="A31:K31"/>
    <mergeCell ref="A32:K32"/>
    <mergeCell ref="A15:O15"/>
    <mergeCell ref="C16:G16"/>
    <mergeCell ref="F22:O22"/>
    <mergeCell ref="A25:A27"/>
    <mergeCell ref="B25:B27"/>
    <mergeCell ref="C25:E27"/>
    <mergeCell ref="F25:F27"/>
    <mergeCell ref="G25:G27"/>
    <mergeCell ref="H25:K25"/>
    <mergeCell ref="L25:O25"/>
    <mergeCell ref="H26:H27"/>
    <mergeCell ref="I26:K26"/>
    <mergeCell ref="L26:L27"/>
    <mergeCell ref="M26:O26"/>
    <mergeCell ref="A9:O9"/>
    <mergeCell ref="A10:O10"/>
    <mergeCell ref="A12:O12"/>
    <mergeCell ref="A13:O13"/>
    <mergeCell ref="A14:O1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Реконструк ОП-19 - Полный</vt:lpstr>
      <vt:lpstr>'смета Реконструк ОП-19 - Полный'!Заголовки_для_печати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Aleksey.Dolgikh@evraz.com</cp:lastModifiedBy>
  <cp:lastPrinted>2023-03-02T08:19:36Z</cp:lastPrinted>
  <dcterms:created xsi:type="dcterms:W3CDTF">2020-09-30T08:50:27Z</dcterms:created>
  <dcterms:modified xsi:type="dcterms:W3CDTF">2024-03-03T08:02:29Z</dcterms:modified>
</cp:coreProperties>
</file>