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ORG\SO\MEF\МЭФ_ЕЭТ\Тарифное регулирование\Тарифное регулирование 2025\ЕЭТ\СО\ИП 2024-2029\корректировка ИП 2025-2029_дек\"/>
    </mc:Choice>
  </mc:AlternateContent>
  <bookViews>
    <workbookView xWindow="0" yWindow="0" windowWidth="28800" windowHeight="12450"/>
  </bookViews>
  <sheets>
    <sheet name="амортизация" sheetId="1" r:id="rId1"/>
  </sheets>
  <externalReferences>
    <externalReference r:id="rId2"/>
    <externalReference r:id="rId3"/>
    <externalReference r:id="rId4"/>
    <externalReference r:id="rId5"/>
    <externalReference r:id="rId6"/>
    <externalReference r:id="rId7"/>
  </externalReferences>
  <definedNames>
    <definedName name="________ddd1"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_______ddd1"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______ddd1"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_____ddd1"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____ddd1"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___a1" hidden="1">{"mgmt forecast",#N/A,FALSE,"Mgmt Forecast";"dcf table",#N/A,FALSE,"Mgmt Forecast";"sensitivity",#N/A,FALSE,"Mgmt Forecast";"table inputs",#N/A,FALSE,"Mgmt Forecast";"calculations",#N/A,FALSE,"Mgmt Forecast"}</definedName>
    <definedName name="___a2" hidden="1">{"mgmt forecast",#N/A,FALSE,"Mgmt Forecast";"dcf table",#N/A,FALSE,"Mgmt Forecast";"sensitivity",#N/A,FALSE,"Mgmt Forecast";"table inputs",#N/A,FALSE,"Mgmt Forecast";"calculations",#N/A,FALSE,"Mgmt Forecast"}</definedName>
    <definedName name="___ddd1"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___jny1"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___y6" hidden="1">{#N/A,#N/A,FALSE,"ORIX CSC"}</definedName>
    <definedName name="__a1" hidden="1">{"mgmt forecast",#N/A,FALSE,"Mgmt Forecast";"dcf table",#N/A,FALSE,"Mgmt Forecast";"sensitivity",#N/A,FALSE,"Mgmt Forecast";"table inputs",#N/A,FALSE,"Mgmt Forecast";"calculations",#N/A,FALSE,"Mgmt Forecast"}</definedName>
    <definedName name="__a2" hidden="1">{"mgmt forecast",#N/A,FALSE,"Mgmt Forecast";"dcf table",#N/A,FALSE,"Mgmt Forecast";"sensitivity",#N/A,FALSE,"Mgmt Forecast";"table inputs",#N/A,FALSE,"Mgmt Forecast";"calculations",#N/A,FALSE,"Mgmt Forecast"}</definedName>
    <definedName name="__ddd1"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__IntlFixup" hidden="1">TRUE</definedName>
    <definedName name="__jny1"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__y6" hidden="1">{#N/A,#N/A,FALSE,"ORIX CSC"}</definedName>
    <definedName name="_a1" hidden="1">{"mgmt forecast",#N/A,FALSE,"Mgmt Forecast";"dcf table",#N/A,FALSE,"Mgmt Forecast";"sensitivity",#N/A,FALSE,"Mgmt Forecast";"table inputs",#N/A,FALSE,"Mgmt Forecast";"calculations",#N/A,FALSE,"Mgmt Forecast"}</definedName>
    <definedName name="_a2" hidden="1">{"mgmt forecast",#N/A,FALSE,"Mgmt Forecast";"dcf table",#N/A,FALSE,"Mgmt Forecast";"sensitivity",#N/A,FALSE,"Mgmt Forecast";"table inputs",#N/A,FALSE,"Mgmt Forecast";"calculations",#N/A,FALSE,"Mgmt Forecast"}</definedName>
    <definedName name="_ddd1"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_Fill" hidden="1">#N/A</definedName>
    <definedName name="_jny1"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_Order1" hidden="1">255</definedName>
    <definedName name="_Order2" hidden="1">255</definedName>
    <definedName name="_Regression_Out" hidden="1">#N/A</definedName>
    <definedName name="_Regression_X" hidden="1">#N/A</definedName>
    <definedName name="_Regression_Y" hidden="1">#N/A</definedName>
    <definedName name="_y6" hidden="1">{#N/A,#N/A,FALSE,"ORIX CSC"}</definedName>
    <definedName name="_xlnm._FilterDatabase" localSheetId="0" hidden="1">амортизация!$B$9:$AK$1156</definedName>
    <definedName name="AAA_DOCTOPS" hidden="1">"AAA_SET"</definedName>
    <definedName name="AAA_duser" hidden="1">"OFF"</definedName>
    <definedName name="AAB_Addin5" hidden="1">"AAB_Description for addin 5,Description for addin 5,Description for addin 5,Description for addin 5,Description for addin 5,Description for addin 5"</definedName>
    <definedName name="AccessDatabase" hidden="1">"C:\Documents and Settings\Stassovsky\My Documents\MF\Current\2001 PROJECT N_1.mdb"</definedName>
    <definedName name="anscount" hidden="1">1</definedName>
    <definedName name="AS2DocOpenMode" hidden="1">"AS2DocumentBrowse"</definedName>
    <definedName name="BLPH1" hidden="1">'[1]Share Price 2002'!#REF!</definedName>
    <definedName name="BLPH10" hidden="1">[2]BlooData!$AB$3</definedName>
    <definedName name="BLPH11" hidden="1">[2]BlooData!$AE$3</definedName>
    <definedName name="BLPH12" hidden="1">[2]BlooData!$AH$3</definedName>
    <definedName name="BLPH13" hidden="1">[2]Values!#REF!</definedName>
    <definedName name="BLPH14" hidden="1">[2]Values!#REF!</definedName>
    <definedName name="BLPH15" hidden="1">[2]BlooData!$AK$3</definedName>
    <definedName name="BLPH16" hidden="1">[2]BlooData!$AN$3</definedName>
    <definedName name="BLPH17" hidden="1">[2]BlooData!$AQ$3</definedName>
    <definedName name="BLPH18" hidden="1">[2]BlooData!$AT$3</definedName>
    <definedName name="BLPH19" hidden="1">[2]BlooData!$AW$3</definedName>
    <definedName name="BLPH2" hidden="1">'[1]Share Price 2002'!#REF!</definedName>
    <definedName name="BLPH3" hidden="1">[2]BlooData!$G$3</definedName>
    <definedName name="BLPH4" hidden="1">'[3]EC552378 Corp Cusip8'!$A$3</definedName>
    <definedName name="BLPH5" hidden="1">'[3]TT333718 Govt'!$A$3</definedName>
    <definedName name="BLPH6" hidden="1">[2]BlooData!$P$3</definedName>
    <definedName name="BLPH7" hidden="1">[2]BlooData!$S$3</definedName>
    <definedName name="BLPH8" hidden="1">[2]BlooData!$V$3</definedName>
    <definedName name="BLPH9" hidden="1">[2]BlooData!$Y$3</definedName>
    <definedName name="bn" hidden="1">#REF!</definedName>
    <definedName name="ddd"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DFHDFGHDFG9" hidden="1">#REF!</definedName>
    <definedName name="ee"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eee"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erty" hidden="1">#REF!</definedName>
    <definedName name="ghg" hidden="1">{#N/A,#N/A,FALSE,"Себестоимсть-97"}</definedName>
    <definedName name="hr"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HTML_CodePage" hidden="1">1252</definedName>
    <definedName name="HTML_Control" hidden="1">{"'нлмк'!$A$1:$J$37"}</definedName>
    <definedName name="HTML_Description" hidden="1">""</definedName>
    <definedName name="HTML_Email" hidden="1">""</definedName>
    <definedName name="HTML_Header" hidden="1">"нлмк"</definedName>
    <definedName name="HTML_LastUpdate" hidden="1">"7/8/03"</definedName>
    <definedName name="HTML_LineAfter" hidden="1">FALSE</definedName>
    <definedName name="HTML_LineBefore" hidden="1">FALSE</definedName>
    <definedName name="HTML_Name" hidden="1">"Alex"</definedName>
    <definedName name="HTML_OBDlg2" hidden="1">TRUE</definedName>
    <definedName name="HTML_OBDlg4" hidden="1">TRUE</definedName>
    <definedName name="HTML_OS" hidden="1">1</definedName>
    <definedName name="HTML_PathFileMac" hidden="1">"MacOS 9.1:Desktop Folder:Окончательные Матрицы:MyHTML.html"</definedName>
    <definedName name="HTML_Title" hidden="1">"ценности"</definedName>
    <definedName name="ii"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J_AVG_BANK_ASSETS" hidden="1">"c2671"</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TIONS" hidden="1">"c2837"</definedName>
    <definedName name="IQ_AIR_ORDERS" hidden="1">"c2836"</definedName>
    <definedName name="IQ_AIR_OWNED" hidden="1">"c2832"</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_DISTRIBUTION_UNIT" hidden="1">"c3004"</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SHAREOUTSTANDING" hidden="1">"c83"</definedName>
    <definedName name="IQ_AVG_TEV" hidden="1">"c84"</definedName>
    <definedName name="IQ_AVG_VOLUME" hidden="1">"c1346"</definedName>
    <definedName name="IQ_BANK_DEBT" hidden="1">"c2544"</definedName>
    <definedName name="IQ_BANK_DEBT_PCT" hidden="1">"c2545"</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Y" hidden="1">"c102"</definedName>
    <definedName name="IQ_CALC_TYPE_BS" hidden="1">"c3086"</definedName>
    <definedName name="IQ_CALC_TYPE_CF" hidden="1">"c3085"</definedName>
    <definedName name="IQ_CALC_TYPE_IS" hidden="1">"c3084"</definedName>
    <definedName name="IQ_CALL_DATE_SCHEDULE" hidden="1">"c2481"</definedName>
    <definedName name="IQ_CALL_FEATURE" hidden="1">"c2197"</definedName>
    <definedName name="IQ_CALL_PRICE_SCHEDULE" hidden="1">"c2482"</definedName>
    <definedName name="IQ_CALLABLE" hidden="1">"c2196"</definedName>
    <definedName name="IQ_CAP_LOSS_CF_1YR" hidden="1">"c3474"</definedName>
    <definedName name="IQ_CAP_LOSS_CF_2YR" hidden="1">"c3475"</definedName>
    <definedName name="IQ_CAP_LOSS_CF_3YR" hidden="1">"c3476"</definedName>
    <definedName name="IQ_CAP_LOSS_CF_4YR" hidden="1">"c3477"</definedName>
    <definedName name="IQ_CAP_LOSS_CF_5YR" hidden="1">"c3478"</definedName>
    <definedName name="IQ_CAP_LOSS_CF_AFTER_FIVE" hidden="1">"c3479"</definedName>
    <definedName name="IQ_CAP_LOSS_CF_MAX_YEAR" hidden="1">"c3482"</definedName>
    <definedName name="IQ_CAP_LOSS_CF_NO_EXP" hidden="1">"c3480"</definedName>
    <definedName name="IQ_CAP_LOSS_CF_TOTAL" hidden="1">"c3481"</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IZED_INTEREST" hidden="1">"c3460"</definedName>
    <definedName name="IQ_CAPITALIZED_INTEREST_BOP" hidden="1">"c3459"</definedName>
    <definedName name="IQ_CAPITALIZED_INTEREST_EOP" hidden="1">"c3464"</definedName>
    <definedName name="IQ_CAPITALIZED_INTEREST_EXP" hidden="1">"c3461"</definedName>
    <definedName name="IQ_CAPITALIZED_INTEREST_OTHER_ADJ" hidden="1">"c3463"</definedName>
    <definedName name="IQ_CAPITALIZED_INTEREST_WRITE_OFF" hidden="1">"c3462"</definedName>
    <definedName name="IQ_CASH" hidden="1">"c1458"</definedName>
    <definedName name="IQ_CASH_ACQUIRE_CF" hidden="1">"c116"</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OPER_ASSETS" hidden="1">"c3592"</definedName>
    <definedName name="IQ_CHANGE_NET_WORKING_CAPITAL" hidden="1">"c1909"</definedName>
    <definedName name="IQ_CHANGE_OTHER_NET_OPER_ASSETS" hidden="1">"c3593"</definedName>
    <definedName name="IQ_CHANGE_OTHER_NET_OPER_ASSETS_BNK" hidden="1">"c3594"</definedName>
    <definedName name="IQ_CHANGE_OTHER_NET_OPER_ASSETS_BR" hidden="1">"c3595"</definedName>
    <definedName name="IQ_CHANGE_OTHER_NET_OPER_ASSETS_FIN" hidden="1">"c3596"</definedName>
    <definedName name="IQ_CHANGE_OTHER_NET_OPER_ASSETS_INS" hidden="1">"c3597"</definedName>
    <definedName name="IQ_CHANGE_OTHER_NET_OPER_ASSETS_REIT" hidden="1">"c3598"</definedName>
    <definedName name="IQ_CHANGE_OTHER_NET_OPER_ASSETS_UTI" hidden="1">"c3599"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ED" hidden="1">"c2681"</definedName>
    <definedName name="IQ_CLASSA_OPTIONS_GRANTED" hidden="1">"c2680"</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ID" hidden="1">"c3513"</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EXP_DATE" hidden="1">"c3043"</definedName>
    <definedName name="IQ_CONV_PREMIUM" hidden="1">"c2195"</definedName>
    <definedName name="IQ_CONV_PRICE" hidden="1">"c2193"</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PCT" hidden="1">"c2537"</definedName>
    <definedName name="IQ_CONVEXITY" hidden="1">"c2182"</definedName>
    <definedName name="IQ_COST_BORROWING" hidden="1">"c2936"</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P" hidden="1">"c2495"</definedName>
    <definedName name="IQ_CP_PCT" hidden="1">"c2496"</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PORT_PCT" hidden="1">"c2541"</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STRIBUTABLE_CASH" hidden="1">"c3002"</definedName>
    <definedName name="IQ_DISTRIBUTABLE_CASH_PAYOUT" hidden="1">"c3005"</definedName>
    <definedName name="IQ_DISTRIBUTABLE_CASH_SHARE" hidden="1">"c3003"</definedName>
    <definedName name="IQ_DIV_AMOUNT" hidden="1">"c3041"</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EQ_INC" hidden="1">"c3498"</definedName>
    <definedName name="IQ_EBIT_EQ_INC_EXCL_SBC" hidden="1">"c3502"</definedName>
    <definedName name="IQ_EBIT_EXCL_SBC" hidden="1">"c3082"</definedName>
    <definedName name="IQ_EBIT_INT" hidden="1">"c360"</definedName>
    <definedName name="IQ_EBIT_MARGIN" hidden="1">"c359"</definedName>
    <definedName name="IQ_EBIT_OVER_IE" hidden="1">"c1369"</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EQ_INC" hidden="1">"c3497"</definedName>
    <definedName name="IQ_EBITA_EQ_INC_EXCL_SBC" hidden="1">"c3501"</definedName>
    <definedName name="IQ_EBITA_EXCL_SBC" hidden="1">"c3080"</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EQ_INC" hidden="1">"c3496"</definedName>
    <definedName name="IQ_EBITDA_EQ_INC_EXCL_SBC" hidden="1">"c3500"</definedName>
    <definedName name="IQ_EBITDA_EXCL_SBC" hidden="1">"c3081"</definedName>
    <definedName name="IQ_EBITDA_INT" hidden="1">"c373"</definedName>
    <definedName name="IQ_EBITDA_MARGIN" hidden="1">"c372"</definedName>
    <definedName name="IQ_EBITDA_OVER_TOTAL_IE" hidden="1">"c1371"</definedName>
    <definedName name="IQ_EBITDAR" hidden="1">"c2989"</definedName>
    <definedName name="IQ_EBITDAR_EQ_INC" hidden="1">"c3499"</definedName>
    <definedName name="IQ_EBITDAR_EQ_INC_EXCL_SBC" hidden="1">"c3503"</definedName>
    <definedName name="IQ_EBITDAR_EXCL_SBC" hidden="1">"c3083"</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NORM" hidden="1">"c1902"</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FO_PAYOUT_RATIO" hidden="1">"c3492"</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LIFE_EARNED" hidden="1">"c2737"</definedName>
    <definedName name="IQ_GROSS_LIFE_IN_FORCE" hidden="1">"c2767"</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C_EARNED" hidden="1">"c2747"</definedName>
    <definedName name="IQ_GROSS_PROFIT" hidden="1">"c1378"</definedName>
    <definedName name="IQ_GROSS_SPRD" hidden="1">"c2155"</definedName>
    <definedName name="IQ_GROSS_WRITTEN" hidden="1">"c2726"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PRICE" hidden="1">"c545"</definedName>
    <definedName name="IQ_HOMEOWNERS_WRITTEN" hidden="1">"c546"</definedName>
    <definedName name="IQ_IMPAIR_OIL" hidden="1">"c547"</definedName>
    <definedName name="IQ_IMPAIRMENT_GW" hidden="1">"c548"</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H_STATUTORY_SURPLUS" hidden="1">"c2771"</definedName>
    <definedName name="IQ_LICENSED_POPS" hidden="1">"c2123"</definedName>
    <definedName name="IQ_LIFE_EARNED" hidden="1">"c2739"</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SS_TO_NET_EARNED" hidden="1">"c2751"</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MACHINERY" hidden="1">"c711"</definedName>
    <definedName name="IQ_MAINT_CAPEX" hidden="1">"c2947"</definedName>
    <definedName name="IQ_MAINT_REPAIR" hidden="1">"c2087"</definedName>
    <definedName name="IQ_MAKE_WHOLE_END_DATE" hidden="1">"c2493"</definedName>
    <definedName name="IQ_MAKE_WHOLE_SPREAD" hidden="1">"c2494"</definedName>
    <definedName name="IQ_MAKE_WHOLE_START_DATE" hidden="1">"c2492"</definedName>
    <definedName name="IQ_MARKET_CAP_LFCF" hidden="1">"c2209"</definedName>
    <definedName name="IQ_MARKETCAP" hidden="1">"c712"</definedName>
    <definedName name="IQ_MARKETING" hidden="1">"c2239"</definedName>
    <definedName name="IQ_MATURITY_DATE" hidden="1">"c2146"</definedName>
    <definedName name="IQ_MC_RATIO" hidden="1">"c2783"</definedName>
    <definedName name="IQ_MC_STATUTORY_SURPLUS" hidden="1">"c2772"</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ET_CHANGE" hidden="1">"c749"</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EBITDA" hidden="1">"c750"</definedName>
    <definedName name="IQ_NET_DEBT_EBITDA_CAPEX" hidden="1">"c2949"</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EARNED" hidden="1">"c2734"</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IFE_INS_IN_FORCE" hidden="1">"c2769"</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T_TO_GROSS_EARNED" hidden="1">"c2750"</definedName>
    <definedName name="IQ_NET_TO_GROSS_WRITTEN" hidden="1">"c2729"</definedName>
    <definedName name="IQ_NET_WORKING_CAP" hidden="1">"c3493"</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FAS" hidden="1">"c795"</definedName>
    <definedName name="IQ_NOL_CF_1YR" hidden="1">"c3465"</definedName>
    <definedName name="IQ_NOL_CF_2YR" hidden="1">"c3466"</definedName>
    <definedName name="IQ_NOL_CF_3YR" hidden="1">"c3467"</definedName>
    <definedName name="IQ_NOL_CF_4YR" hidden="1">"c3468"</definedName>
    <definedName name="IQ_NOL_CF_5YR" hidden="1">"c3469"</definedName>
    <definedName name="IQ_NOL_CF_AFTER_FIVE" hidden="1">"c3470"</definedName>
    <definedName name="IQ_NOL_CF_MAX_YEAR" hidden="1">"c3473"</definedName>
    <definedName name="IQ_NOL_CF_NO_EXP" hidden="1">"c3471"</definedName>
    <definedName name="IQ_NOL_CF_TOTAL" hidden="1">"c3472"</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CASH_PENSION_EXP" hidden="1">"c3000"</definedName>
    <definedName name="IQ_NONRECOURSE_DEBT" hidden="1">"c2550"</definedName>
    <definedName name="IQ_NONRECOURSE_DEBT_PCT" hidden="1">"c2551"</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PROD_GAS" hidden="1">"c2910"</definedName>
    <definedName name="IQ_OG_AVG_DAILY_PROD_NGL" hidden="1">"c2911"</definedName>
    <definedName name="IQ_OG_AVG_DAILY_PROD_OIL" hidden="1">"c2909"</definedName>
    <definedName name="IQ_OG_CLOSE_BALANCE_GAS" hidden="1">"c2049"</definedName>
    <definedName name="IQ_OG_CLOSE_BALANCE_NGL" hidden="1">"c2920"</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VISIONS_GAS" hidden="1">"c2042"</definedName>
    <definedName name="IQ_OG_REVISIONS_NGL" hidden="1">"c2913"</definedName>
    <definedName name="IQ_OG_REVISIONS_OIL" hidden="1">"c2030"</definedName>
    <definedName name="IQ_OG_SALES_IN_PLACE_GAS" hidden="1">"c2046"</definedName>
    <definedName name="IQ_OG_SALES_IN_PLACE_NGL" hidden="1">"c2917"</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UNDEVELOPED_RESERVES_GAS" hidden="1">"c2051"</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B_ACCRUED_LIAB" hidden="1">"c3308"</definedName>
    <definedName name="IQ_OPEB_ACCRUED_LIAB_DOM" hidden="1">"c3306"</definedName>
    <definedName name="IQ_OPEB_ACCRUED_LIAB_FOREIGN" hidden="1">"c3307"</definedName>
    <definedName name="IQ_OPEB_ACCUM_OTHER_CI" hidden="1">"c3314"</definedName>
    <definedName name="IQ_OPEB_ACCUM_OTHER_CI_DOM" hidden="1">"c3312"</definedName>
    <definedName name="IQ_OPEB_ACCUM_OTHER_CI_FOREIGN" hidden="1">"c3313"</definedName>
    <definedName name="IQ_OPEB_ASSETS" hidden="1">"c3356"</definedName>
    <definedName name="IQ_OPEB_ASSETS_ACQ" hidden="1">"c3347"</definedName>
    <definedName name="IQ_OPEB_ASSETS_ACQ_DOM" hidden="1">"c3345"</definedName>
    <definedName name="IQ_OPEB_ASSETS_ACQ_FOREIGN" hidden="1">"c3346"</definedName>
    <definedName name="IQ_OPEB_ASSETS_ACTUAL_RETURN" hidden="1">"c3332"</definedName>
    <definedName name="IQ_OPEB_ASSETS_ACTUAL_RETURN_DOM" hidden="1">"c3330"</definedName>
    <definedName name="IQ_OPEB_ASSETS_ACTUAL_RETURN_FOREIGN" hidden="1">"c3331"</definedName>
    <definedName name="IQ_OPEB_ASSETS_BEG" hidden="1">"c3329"</definedName>
    <definedName name="IQ_OPEB_ASSETS_BEG_DOM" hidden="1">"c3327"</definedName>
    <definedName name="IQ_OPEB_ASSETS_BEG_FOREIGN" hidden="1">"c3328"</definedName>
    <definedName name="IQ_OPEB_ASSETS_BENEFITS_PAID" hidden="1">"c3341"</definedName>
    <definedName name="IQ_OPEB_ASSETS_BENEFITS_PAID_DOM" hidden="1">"c3339"</definedName>
    <definedName name="IQ_OPEB_ASSETS_BENEFITS_PAID_FOREIGN" hidden="1">"c3340"</definedName>
    <definedName name="IQ_OPEB_ASSETS_CURTAIL" hidden="1">"c3350"</definedName>
    <definedName name="IQ_OPEB_ASSETS_CURTAIL_DOM" hidden="1">"c3348"</definedName>
    <definedName name="IQ_OPEB_ASSETS_CURTAIL_FOREIGN" hidden="1">"c3349"</definedName>
    <definedName name="IQ_OPEB_ASSETS_DOM" hidden="1">"c3354"</definedName>
    <definedName name="IQ_OPEB_ASSETS_EMPLOYER_CONTRIBUTIONS" hidden="1">"c3335"</definedName>
    <definedName name="IQ_OPEB_ASSETS_EMPLOYER_CONTRIBUTIONS_DOM" hidden="1">"c3333"</definedName>
    <definedName name="IQ_OPEB_ASSETS_EMPLOYER_CONTRIBUTIONS_FOREIGN" hidden="1">"c3334"</definedName>
    <definedName name="IQ_OPEB_ASSETS_FOREIGN" hidden="1">"c3355"</definedName>
    <definedName name="IQ_OPEB_ASSETS_FX_ADJ" hidden="1">"c3344"</definedName>
    <definedName name="IQ_OPEB_ASSETS_FX_ADJ_DOM" hidden="1">"c3342"</definedName>
    <definedName name="IQ_OPEB_ASSETS_FX_ADJ_FOREIGN" hidden="1">"c3343"</definedName>
    <definedName name="IQ_OPEB_ASSETS_OTHER_PLAN_ADJ" hidden="1">"c3353"</definedName>
    <definedName name="IQ_OPEB_ASSETS_OTHER_PLAN_ADJ_DOM" hidden="1">"c3351"</definedName>
    <definedName name="IQ_OPEB_ASSETS_OTHER_PLAN_ADJ_FOREIGN" hidden="1">"c3352"</definedName>
    <definedName name="IQ_OPEB_ASSETS_PARTICIP_CONTRIBUTIONS" hidden="1">"c3338"</definedName>
    <definedName name="IQ_OPEB_ASSETS_PARTICIP_CONTRIBUTIONS_DOM" hidden="1">"c3336"</definedName>
    <definedName name="IQ_OPEB_ASSETS_PARTICIP_CONTRIBUTIONS_FOREIGN" hidden="1">"c3337"</definedName>
    <definedName name="IQ_OPEB_BENEFIT_INFO_DATE" hidden="1">"c3410"</definedName>
    <definedName name="IQ_OPEB_BENEFIT_INFO_DATE_DOM" hidden="1">"c3408"</definedName>
    <definedName name="IQ_OPEB_BENEFIT_INFO_DATE_FOREIGN" hidden="1">"c3409"</definedName>
    <definedName name="IQ_OPEB_BREAKDOWN_EQ" hidden="1">"c3275"</definedName>
    <definedName name="IQ_OPEB_BREAKDOWN_EQ_DOM" hidden="1">"c3273"</definedName>
    <definedName name="IQ_OPEB_BREAKDOWN_EQ_FOREIGN" hidden="1">"c3274"</definedName>
    <definedName name="IQ_OPEB_BREAKDOWN_FI" hidden="1">"c3278"</definedName>
    <definedName name="IQ_OPEB_BREAKDOWN_FI_DOM" hidden="1">"c3276"</definedName>
    <definedName name="IQ_OPEB_BREAKDOWN_FI_FOREIGN" hidden="1">"c3277"</definedName>
    <definedName name="IQ_OPEB_BREAKDOWN_OTHER" hidden="1">"c3284"</definedName>
    <definedName name="IQ_OPEB_BREAKDOWN_OTHER_DOM" hidden="1">"c3282"</definedName>
    <definedName name="IQ_OPEB_BREAKDOWN_OTHER_FOREIGN" hidden="1">"c3283"</definedName>
    <definedName name="IQ_OPEB_BREAKDOWN_PCT_EQ" hidden="1">"c3263"</definedName>
    <definedName name="IQ_OPEB_BREAKDOWN_PCT_EQ_DOM" hidden="1">"c3261"</definedName>
    <definedName name="IQ_OPEB_BREAKDOWN_PCT_EQ_FOREIGN" hidden="1">"c3262"</definedName>
    <definedName name="IQ_OPEB_BREAKDOWN_PCT_FI" hidden="1">"c3266"</definedName>
    <definedName name="IQ_OPEB_BREAKDOWN_PCT_FI_DOM" hidden="1">"c3264"</definedName>
    <definedName name="IQ_OPEB_BREAKDOWN_PCT_FI_FOREIGN" hidden="1">"c3265"</definedName>
    <definedName name="IQ_OPEB_BREAKDOWN_PCT_OTHER" hidden="1">"c3272"</definedName>
    <definedName name="IQ_OPEB_BREAKDOWN_PCT_OTHER_DOM" hidden="1">"c3270"</definedName>
    <definedName name="IQ_OPEB_BREAKDOWN_PCT_OTHER_FOREIGN" hidden="1">"c3271"</definedName>
    <definedName name="IQ_OPEB_BREAKDOWN_PCT_RE" hidden="1">"c3269"</definedName>
    <definedName name="IQ_OPEB_BREAKDOWN_PCT_RE_DOM" hidden="1">"c3267"</definedName>
    <definedName name="IQ_OPEB_BREAKDOWN_PCT_RE_FOREIGN" hidden="1">"c3268"</definedName>
    <definedName name="IQ_OPEB_BREAKDOWN_RE" hidden="1">"c3281"</definedName>
    <definedName name="IQ_OPEB_BREAKDOWN_RE_DOM" hidden="1">"c3279"</definedName>
    <definedName name="IQ_OPEB_BREAKDOWN_RE_FOREIGN" hidden="1">"c3280"</definedName>
    <definedName name="IQ_OPEB_DECREASE_EFFECT_PBO" hidden="1">"c3458"</definedName>
    <definedName name="IQ_OPEB_DECREASE_EFFECT_PBO_DOM" hidden="1">"c3456"</definedName>
    <definedName name="IQ_OPEB_DECREASE_EFFECT_PBO_FOREIGN" hidden="1">"c3457"</definedName>
    <definedName name="IQ_OPEB_DECREASE_EFFECT_SERVICE_INT_COST" hidden="1">"c3455"</definedName>
    <definedName name="IQ_OPEB_DECREASE_EFFECT_SERVICE_INT_COST_DOM" hidden="1">"c3453"</definedName>
    <definedName name="IQ_OPEB_DECREASE_EFFECT_SERVICE_INT_COST_FOREIGN" hidden="1">"c3454"</definedName>
    <definedName name="IQ_OPEB_DISC_RATE_MAX" hidden="1">"c3422"</definedName>
    <definedName name="IQ_OPEB_DISC_RATE_MAX_DOM" hidden="1">"c3420"</definedName>
    <definedName name="IQ_OPEB_DISC_RATE_MAX_FOREIGN" hidden="1">"c3421"</definedName>
    <definedName name="IQ_OPEB_DISC_RATE_MIN" hidden="1">"c3419"</definedName>
    <definedName name="IQ_OPEB_DISC_RATE_MIN_DOM" hidden="1">"c3417"</definedName>
    <definedName name="IQ_OPEB_DISC_RATE_MIN_FOREIGN" hidden="1">"c3418"</definedName>
    <definedName name="IQ_OPEB_EST_BENEFIT_1YR" hidden="1">"c3287"</definedName>
    <definedName name="IQ_OPEB_EST_BENEFIT_1YR_DOM" hidden="1">"c3285"</definedName>
    <definedName name="IQ_OPEB_EST_BENEFIT_1YR_FOREIGN" hidden="1">"c3286"</definedName>
    <definedName name="IQ_OPEB_EST_BENEFIT_2YR" hidden="1">"c3290"</definedName>
    <definedName name="IQ_OPEB_EST_BENEFIT_2YR_DOM" hidden="1">"c3288"</definedName>
    <definedName name="IQ_OPEB_EST_BENEFIT_2YR_FOREIGN" hidden="1">"c3289"</definedName>
    <definedName name="IQ_OPEB_EST_BENEFIT_3YR" hidden="1">"c3293"</definedName>
    <definedName name="IQ_OPEB_EST_BENEFIT_3YR_DOM" hidden="1">"c3291"</definedName>
    <definedName name="IQ_OPEB_EST_BENEFIT_3YR_FOREIGN" hidden="1">"c3292"</definedName>
    <definedName name="IQ_OPEB_EST_BENEFIT_4YR" hidden="1">"c3296"</definedName>
    <definedName name="IQ_OPEB_EST_BENEFIT_4YR_DOM" hidden="1">"c3294"</definedName>
    <definedName name="IQ_OPEB_EST_BENEFIT_4YR_FOREIGN" hidden="1">"c3295"</definedName>
    <definedName name="IQ_OPEB_EST_BENEFIT_5YR" hidden="1">"c3299"</definedName>
    <definedName name="IQ_OPEB_EST_BENEFIT_5YR_DOM" hidden="1">"c3297"</definedName>
    <definedName name="IQ_OPEB_EST_BENEFIT_5YR_FOREIGN" hidden="1">"c3298"</definedName>
    <definedName name="IQ_OPEB_EST_BENEFIT_AFTER5" hidden="1">"c3302"</definedName>
    <definedName name="IQ_OPEB_EST_BENEFIT_AFTER5_DOM" hidden="1">"c3300"</definedName>
    <definedName name="IQ_OPEB_EST_BENEFIT_AFTER5_FOREIGN" hidden="1">"c3301"</definedName>
    <definedName name="IQ_OPEB_EXP_RATE_RETURN_MAX" hidden="1">"c3434"</definedName>
    <definedName name="IQ_OPEB_EXP_RATE_RETURN_MAX_DOM" hidden="1">"c3432"</definedName>
    <definedName name="IQ_OPEB_EXP_RATE_RETURN_MAX_FOREIGN" hidden="1">"c3433"</definedName>
    <definedName name="IQ_OPEB_EXP_RATE_RETURN_MIN" hidden="1">"c3431"</definedName>
    <definedName name="IQ_OPEB_EXP_RATE_RETURN_MIN_DOM" hidden="1">"c3429"</definedName>
    <definedName name="IQ_OPEB_EXP_RATE_RETURN_MIN_FOREIGN" hidden="1">"c3430"</definedName>
    <definedName name="IQ_OPEB_EXP_RETURN" hidden="1">"c3398"</definedName>
    <definedName name="IQ_OPEB_EXP_RETURN_DOM" hidden="1">"c3396"</definedName>
    <definedName name="IQ_OPEB_EXP_RETURN_FOREIGN" hidden="1">"c3397"</definedName>
    <definedName name="IQ_OPEB_HEALTH_COST_TREND_INITIAL" hidden="1">"c3413"</definedName>
    <definedName name="IQ_OPEB_HEALTH_COST_TREND_INITIAL_DOM" hidden="1">"c3411"</definedName>
    <definedName name="IQ_OPEB_HEALTH_COST_TREND_INITIAL_FOREIGN" hidden="1">"c3412"</definedName>
    <definedName name="IQ_OPEB_HEALTH_COST_TREND_ULTIMATE" hidden="1">"c3416"</definedName>
    <definedName name="IQ_OPEB_HEALTH_COST_TREND_ULTIMATE_DOM" hidden="1">"c3414"</definedName>
    <definedName name="IQ_OPEB_HEALTH_COST_TREND_ULTIMATE_FOREIGN" hidden="1">"c3415"</definedName>
    <definedName name="IQ_OPEB_INCREASE_EFFECT_PBO" hidden="1">"c3452"</definedName>
    <definedName name="IQ_OPEB_INCREASE_EFFECT_PBO_DOM" hidden="1">"c3450"</definedName>
    <definedName name="IQ_OPEB_INCREASE_EFFECT_PBO_FOREIGN" hidden="1">"c3451"</definedName>
    <definedName name="IQ_OPEB_INCREASE_EFFECT_SERVICE_INT_COST" hidden="1">"c3449"</definedName>
    <definedName name="IQ_OPEB_INCREASE_EFFECT_SERVICE_INT_COST_DOM" hidden="1">"c3447"</definedName>
    <definedName name="IQ_OPEB_INCREASE_EFFECT_SERVICE_INT_COST_FOREIGN" hidden="1">"c3448"</definedName>
    <definedName name="IQ_OPEB_INTAN_ASSETS" hidden="1">"c3311"</definedName>
    <definedName name="IQ_OPEB_INTAN_ASSETS_DOM" hidden="1">"c3309"</definedName>
    <definedName name="IQ_OPEB_INTAN_ASSETS_FOREIGN" hidden="1">"c3310"</definedName>
    <definedName name="IQ_OPEB_INTEREST_COST" hidden="1">"c3395"</definedName>
    <definedName name="IQ_OPEB_INTEREST_COST_DOM" hidden="1">"c3393"</definedName>
    <definedName name="IQ_OPEB_INTEREST_COST_FOREIGN" hidden="1">"c3394"</definedName>
    <definedName name="IQ_OPEB_NET_ASSET_RECOG" hidden="1">"c3326"</definedName>
    <definedName name="IQ_OPEB_NET_ASSET_RECOG_DOM" hidden="1">"c3324"</definedName>
    <definedName name="IQ_OPEB_NET_ASSET_RECOG_FOREIGN" hidden="1">"c3325"</definedName>
    <definedName name="IQ_OPEB_OBLIGATION_ACCUMULATED" hidden="1">"c3407"</definedName>
    <definedName name="IQ_OPEB_OBLIGATION_ACCUMULATED_DOM" hidden="1">"c3405"</definedName>
    <definedName name="IQ_OPEB_OBLIGATION_ACCUMULATED_FOREIGN" hidden="1">"c3406"</definedName>
    <definedName name="IQ_OPEB_OBLIGATION_ACQ" hidden="1">"c3380"</definedName>
    <definedName name="IQ_OPEB_OBLIGATION_ACQ_DOM" hidden="1">"c3378"</definedName>
    <definedName name="IQ_OPEB_OBLIGATION_ACQ_FOREIGN" hidden="1">"c3379"</definedName>
    <definedName name="IQ_OPEB_OBLIGATION_ACTUARIAL_GAIN_LOSS" hidden="1">"c3371"</definedName>
    <definedName name="IQ_OPEB_OBLIGATION_ACTUARIAL_GAIN_LOSS_DOM" hidden="1">"c3369"</definedName>
    <definedName name="IQ_OPEB_OBLIGATION_ACTUARIAL_GAIN_LOSS_FOREIGN" hidden="1">"c3370"</definedName>
    <definedName name="IQ_OPEB_OBLIGATION_BEG" hidden="1">"c3359"</definedName>
    <definedName name="IQ_OPEB_OBLIGATION_BEG_DOM" hidden="1">"c3357"</definedName>
    <definedName name="IQ_OPEB_OBLIGATION_BEG_FOREIGN" hidden="1">"c3358"</definedName>
    <definedName name="IQ_OPEB_OBLIGATION_CURTAIL" hidden="1">"c3383"</definedName>
    <definedName name="IQ_OPEB_OBLIGATION_CURTAIL_DOM" hidden="1">"c3381"</definedName>
    <definedName name="IQ_OPEB_OBLIGATION_CURTAIL_FOREIGN" hidden="1">"c3382"</definedName>
    <definedName name="IQ_OPEB_OBLIGATION_EMPLOYEE_CONTRIBUTIONS" hidden="1">"c3368"</definedName>
    <definedName name="IQ_OPEB_OBLIGATION_EMPLOYEE_CONTRIBUTIONS_DOM" hidden="1">"c3366"</definedName>
    <definedName name="IQ_OPEB_OBLIGATION_EMPLOYEE_CONTRIBUTIONS_FOREIGN" hidden="1">"c3367"</definedName>
    <definedName name="IQ_OPEB_OBLIGATION_FX_ADJ" hidden="1">"c3377"</definedName>
    <definedName name="IQ_OPEB_OBLIGATION_FX_ADJ_DOM" hidden="1">"c3375"</definedName>
    <definedName name="IQ_OPEB_OBLIGATION_FX_ADJ_FOREIGN" hidden="1">"c3376"</definedName>
    <definedName name="IQ_OPEB_OBLIGATION_INTEREST_COST" hidden="1">"c3365"</definedName>
    <definedName name="IQ_OPEB_OBLIGATION_INTEREST_COST_DOM" hidden="1">"c3363"</definedName>
    <definedName name="IQ_OPEB_OBLIGATION_INTEREST_COST_FOREIGN" hidden="1">"c3364"</definedName>
    <definedName name="IQ_OPEB_OBLIGATION_OTHER_PLAN_ADJ" hidden="1">"c3386"</definedName>
    <definedName name="IQ_OPEB_OBLIGATION_OTHER_PLAN_ADJ_DOM" hidden="1">"c3384"</definedName>
    <definedName name="IQ_OPEB_OBLIGATION_OTHER_PLAN_ADJ_FOREIGN" hidden="1">"c3385"</definedName>
    <definedName name="IQ_OPEB_OBLIGATION_PAID" hidden="1">"c3374"</definedName>
    <definedName name="IQ_OPEB_OBLIGATION_PAID_DOM" hidden="1">"c3372"</definedName>
    <definedName name="IQ_OPEB_OBLIGATION_PAID_FOREIGN" hidden="1">"c3373"</definedName>
    <definedName name="IQ_OPEB_OBLIGATION_PROJECTED" hidden="1">"c3389"</definedName>
    <definedName name="IQ_OPEB_OBLIGATION_PROJECTED_DOM" hidden="1">"c3387"</definedName>
    <definedName name="IQ_OPEB_OBLIGATION_PROJECTED_FOREIGN" hidden="1">"c3388"</definedName>
    <definedName name="IQ_OPEB_OBLIGATION_SERVICE_COST" hidden="1">"c3362"</definedName>
    <definedName name="IQ_OPEB_OBLIGATION_SERVICE_COST_DOM" hidden="1">"c3360"</definedName>
    <definedName name="IQ_OPEB_OBLIGATION_SERVICE_COST_FOREIGN" hidden="1">"c3361"</definedName>
    <definedName name="IQ_OPEB_OTHER" hidden="1">"c3317"</definedName>
    <definedName name="IQ_OPEB_OTHER_ADJ" hidden="1">"c3323"</definedName>
    <definedName name="IQ_OPEB_OTHER_ADJ_DOM" hidden="1">"c3321"</definedName>
    <definedName name="IQ_OPEB_OTHER_ADJ_FOREIGN" hidden="1">"c3322"</definedName>
    <definedName name="IQ_OPEB_OTHER_COST" hidden="1">"c3401"</definedName>
    <definedName name="IQ_OPEB_OTHER_COST_DOM" hidden="1">"c3399"</definedName>
    <definedName name="IQ_OPEB_OTHER_COST_FOREIGN" hidden="1">"c3400"</definedName>
    <definedName name="IQ_OPEB_OTHER_DOM" hidden="1">"c3315"</definedName>
    <definedName name="IQ_OPEB_OTHER_FOREIGN" hidden="1">"c3316"</definedName>
    <definedName name="IQ_OPEB_PBO_ASSUMED_RATE_RET_MAX" hidden="1">"c3440"</definedName>
    <definedName name="IQ_OPEB_PBO_ASSUMED_RATE_RET_MAX_DOM" hidden="1">"c3438"</definedName>
    <definedName name="IQ_OPEB_PBO_ASSUMED_RATE_RET_MAX_FOREIGN" hidden="1">"c3439"</definedName>
    <definedName name="IQ_OPEB_PBO_ASSUMED_RATE_RET_MIN" hidden="1">"c3437"</definedName>
    <definedName name="IQ_OPEB_PBO_ASSUMED_RATE_RET_MIN_DOM" hidden="1">"c3435"</definedName>
    <definedName name="IQ_OPEB_PBO_ASSUMED_RATE_RET_MIN_FOREIGN" hidden="1">"c3436"</definedName>
    <definedName name="IQ_OPEB_PBO_RATE_COMP_INCREASE_MAX" hidden="1">"c3446"</definedName>
    <definedName name="IQ_OPEB_PBO_RATE_COMP_INCREASE_MAX_DOM" hidden="1">"c3444"</definedName>
    <definedName name="IQ_OPEB_PBO_RATE_COMP_INCREASE_MAX_FOREIGN" hidden="1">"c3445"</definedName>
    <definedName name="IQ_OPEB_PBO_RATE_COMP_INCREASE_MIN" hidden="1">"c3443"</definedName>
    <definedName name="IQ_OPEB_PBO_RATE_COMP_INCREASE_MIN_DOM" hidden="1">"c3441"</definedName>
    <definedName name="IQ_OPEB_PBO_RATE_COMP_INCREASE_MIN_FOREIGN" hidden="1">"c3442"</definedName>
    <definedName name="IQ_OPEB_PREPAID_COST" hidden="1">"c3305"</definedName>
    <definedName name="IQ_OPEB_PREPAID_COST_DOM" hidden="1">"c3303"</definedName>
    <definedName name="IQ_OPEB_PREPAID_COST_FOREIGN" hidden="1">"c3304"</definedName>
    <definedName name="IQ_OPEB_RATE_COMP_INCREASE_MAX" hidden="1">"c3428"</definedName>
    <definedName name="IQ_OPEB_RATE_COMP_INCREASE_MAX_DOM" hidden="1">"c3426"</definedName>
    <definedName name="IQ_OPEB_RATE_COMP_INCREASE_MAX_FOREIGN" hidden="1">"c3427"</definedName>
    <definedName name="IQ_OPEB_RATE_COMP_INCREASE_MIN" hidden="1">"c3425"</definedName>
    <definedName name="IQ_OPEB_RATE_COMP_INCREASE_MIN_DOM" hidden="1">"c3423"</definedName>
    <definedName name="IQ_OPEB_RATE_COMP_INCREASE_MIN_FOREIGN" hidden="1">"c3424"</definedName>
    <definedName name="IQ_OPEB_SERVICE_COST" hidden="1">"c3392"</definedName>
    <definedName name="IQ_OPEB_SERVICE_COST_DOM" hidden="1">"c3390"</definedName>
    <definedName name="IQ_OPEB_SERVICE_COST_FOREIGN" hidden="1">"c3391"</definedName>
    <definedName name="IQ_OPEB_TOTAL_COST" hidden="1">"c3404"</definedName>
    <definedName name="IQ_OPEB_TOTAL_COST_DOM" hidden="1">"c3402"</definedName>
    <definedName name="IQ_OPEB_TOTAL_COST_FOREIGN" hidden="1">"c3403"</definedName>
    <definedName name="IQ_OPEB_UNRECOG_PRIOR" hidden="1">"c3320"</definedName>
    <definedName name="IQ_OPEB_UNRECOG_PRIOR_DOM" hidden="1">"c3318"</definedName>
    <definedName name="IQ_OPEB_UNRECOG_PRIOR_FOREIGN" hidden="1">"c3319"</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GRANTED" hidden="1">"c2673"</definedName>
    <definedName name="IQ_OPTIONS_ISSUED" hidden="1">"c857"</definedName>
    <definedName name="IQ_OPTIONS_STRIKE_PRICE_GRANTED" hidden="1">"c2678"</definedName>
    <definedName name="IQ_OPTIONS_STRIKE_PRICE_OS" hidden="1">"c2677"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ED" hidden="1">"c2688"</definedName>
    <definedName name="IQ_OTHER_OPTIONS_GRANTED" hidden="1">"c2687"</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STRIKE_PRICE_GRANTED" hidden="1">"c2692"</definedName>
    <definedName name="IQ_OTHER_UNDRAWN" hidden="1">"c2522"</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"c1023"</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NORMALIZED" hidden="1">"c2207"</definedName>
    <definedName name="IQ_PE_RATIO" hidden="1">"c1610"</definedName>
    <definedName name="IQ_PENSION" hidden="1">"c1031"</definedName>
    <definedName name="IQ_PENSION_ACCRUED_LIAB" hidden="1">"c3134"</definedName>
    <definedName name="IQ_PENSION_ACCRUED_LIAB_DOM" hidden="1">"c3132"</definedName>
    <definedName name="IQ_PENSION_ACCRUED_LIAB_FOREIGN" hidden="1">"c3133"</definedName>
    <definedName name="IQ_PENSION_ACCUM_OTHER_CI" hidden="1">"c3140"</definedName>
    <definedName name="IQ_PENSION_ACCUM_OTHER_CI_DOM" hidden="1">"c3138"</definedName>
    <definedName name="IQ_PENSION_ACCUM_OTHER_CI_FOREIGN" hidden="1">"c3139"</definedName>
    <definedName name="IQ_PENSION_ACCUMULATED_OBLIGATION" hidden="1">"c3570"</definedName>
    <definedName name="IQ_PENSION_ACCUMULATED_OBLIGATION_DOMESTIC" hidden="1">"c3568"</definedName>
    <definedName name="IQ_PENSION_ACCUMULATED_OBLIGATION_FOREIGN" hidden="1">"c3569"</definedName>
    <definedName name="IQ_PENSION_ASSETS" hidden="1">"c3182"</definedName>
    <definedName name="IQ_PENSION_ASSETS_ACQ" hidden="1">"c3173"</definedName>
    <definedName name="IQ_PENSION_ASSETS_ACQ_DOM" hidden="1">"c3171"</definedName>
    <definedName name="IQ_PENSION_ASSETS_ACQ_FOREIGN" hidden="1">"c3172"</definedName>
    <definedName name="IQ_PENSION_ASSETS_ACTUAL_RETURN" hidden="1">"c3158"</definedName>
    <definedName name="IQ_PENSION_ASSETS_ACTUAL_RETURN_DOM" hidden="1">"c3156"</definedName>
    <definedName name="IQ_PENSION_ASSETS_ACTUAL_RETURN_FOREIGN" hidden="1">"c3157"</definedName>
    <definedName name="IQ_PENSION_ASSETS_BEG" hidden="1">"c3155"</definedName>
    <definedName name="IQ_PENSION_ASSETS_BEG_DOM" hidden="1">"c3153"</definedName>
    <definedName name="IQ_PENSION_ASSETS_BEG_FOREIGN" hidden="1">"c3154"</definedName>
    <definedName name="IQ_PENSION_ASSETS_BENEFITS_PAID" hidden="1">"c3167"</definedName>
    <definedName name="IQ_PENSION_ASSETS_BENEFITS_PAID_DOM" hidden="1">"c3165"</definedName>
    <definedName name="IQ_PENSION_ASSETS_BENEFITS_PAID_FOREIGN" hidden="1">"c3166"</definedName>
    <definedName name="IQ_PENSION_ASSETS_CURTAIL" hidden="1">"c3176"</definedName>
    <definedName name="IQ_PENSION_ASSETS_CURTAIL_DOM" hidden="1">"c3174"</definedName>
    <definedName name="IQ_PENSION_ASSETS_CURTAIL_FOREIGN" hidden="1">"c3175"</definedName>
    <definedName name="IQ_PENSION_ASSETS_DOM" hidden="1">"c3180"</definedName>
    <definedName name="IQ_PENSION_ASSETS_EMPLOYER_CONTRIBUTIONS" hidden="1">"c3161"</definedName>
    <definedName name="IQ_PENSION_ASSETS_EMPLOYER_CONTRIBUTIONS_DOM" hidden="1">"c3159"</definedName>
    <definedName name="IQ_PENSION_ASSETS_EMPLOYER_CONTRIBUTIONS_FOREIGN" hidden="1">"c3160"</definedName>
    <definedName name="IQ_PENSION_ASSETS_FOREIGN" hidden="1">"c3181"</definedName>
    <definedName name="IQ_PENSION_ASSETS_FX_ADJ" hidden="1">"c3170"</definedName>
    <definedName name="IQ_PENSION_ASSETS_FX_ADJ_DOM" hidden="1">"c3168"</definedName>
    <definedName name="IQ_PENSION_ASSETS_FX_ADJ_FOREIGN" hidden="1">"c3169"</definedName>
    <definedName name="IQ_PENSION_ASSETS_OTHER_PLAN_ADJ" hidden="1">"c3179"</definedName>
    <definedName name="IQ_PENSION_ASSETS_OTHER_PLAN_ADJ_DOM" hidden="1">"c3177"</definedName>
    <definedName name="IQ_PENSION_ASSETS_OTHER_PLAN_ADJ_FOREIGN" hidden="1">"c3178"</definedName>
    <definedName name="IQ_PENSION_ASSETS_PARTICIP_CONTRIBUTIONS" hidden="1">"c3164"</definedName>
    <definedName name="IQ_PENSION_ASSETS_PARTICIP_CONTRIBUTIONS_DOM" hidden="1">"c3162"</definedName>
    <definedName name="IQ_PENSION_ASSETS_PARTICIP_CONTRIBUTIONS_FOREIGN" hidden="1">"c3163"</definedName>
    <definedName name="IQ_PENSION_BENEFIT_INFO_DATE" hidden="1">"c3230"</definedName>
    <definedName name="IQ_PENSION_BENEFIT_INFO_DATE_DOM" hidden="1">"c3228"</definedName>
    <definedName name="IQ_PENSION_BENEFIT_INFO_DATE_FOREIGN" hidden="1">"c3229"</definedName>
    <definedName name="IQ_PENSION_BREAKDOWN_EQ" hidden="1">"c3101"</definedName>
    <definedName name="IQ_PENSION_BREAKDOWN_EQ_DOM" hidden="1">"c3099"</definedName>
    <definedName name="IQ_PENSION_BREAKDOWN_EQ_FOREIGN" hidden="1">"c3100"</definedName>
    <definedName name="IQ_PENSION_BREAKDOWN_FI" hidden="1">"c3104"</definedName>
    <definedName name="IQ_PENSION_BREAKDOWN_FI_DOM" hidden="1">"c3102"</definedName>
    <definedName name="IQ_PENSION_BREAKDOWN_FI_FOREIGN" hidden="1">"c3103"</definedName>
    <definedName name="IQ_PENSION_BREAKDOWN_OTHER" hidden="1">"c3110"</definedName>
    <definedName name="IQ_PENSION_BREAKDOWN_OTHER_DOM" hidden="1">"c3108"</definedName>
    <definedName name="IQ_PENSION_BREAKDOWN_OTHER_FOREIGN" hidden="1">"c3109"</definedName>
    <definedName name="IQ_PENSION_BREAKDOWN_PCT_EQ" hidden="1">"c3089"</definedName>
    <definedName name="IQ_PENSION_BREAKDOWN_PCT_EQ_DOM" hidden="1">"c3087"</definedName>
    <definedName name="IQ_PENSION_BREAKDOWN_PCT_EQ_FOREIGN" hidden="1">"c3088"</definedName>
    <definedName name="IQ_PENSION_BREAKDOWN_PCT_FI" hidden="1">"c3092"</definedName>
    <definedName name="IQ_PENSION_BREAKDOWN_PCT_FI_DOM" hidden="1">"c3090"</definedName>
    <definedName name="IQ_PENSION_BREAKDOWN_PCT_FI_FOREIGN" hidden="1">"c3091"</definedName>
    <definedName name="IQ_PENSION_BREAKDOWN_PCT_OTHER" hidden="1">"c3098"</definedName>
    <definedName name="IQ_PENSION_BREAKDOWN_PCT_OTHER_DOM" hidden="1">"c3096"</definedName>
    <definedName name="IQ_PENSION_BREAKDOWN_PCT_OTHER_FOREIGN" hidden="1">"c3097"</definedName>
    <definedName name="IQ_PENSION_BREAKDOWN_PCT_RE" hidden="1">"c3095"</definedName>
    <definedName name="IQ_PENSION_BREAKDOWN_PCT_RE_DOM" hidden="1">"c3093"</definedName>
    <definedName name="IQ_PENSION_BREAKDOWN_PCT_RE_FOREIGN" hidden="1">"c3094"</definedName>
    <definedName name="IQ_PENSION_BREAKDOWN_RE" hidden="1">"c3107"</definedName>
    <definedName name="IQ_PENSION_BREAKDOWN_RE_DOM" hidden="1">"c3105"</definedName>
    <definedName name="IQ_PENSION_BREAKDOWN_RE_FOREIGN" hidden="1">"c3106"</definedName>
    <definedName name="IQ_PENSION_CONTRIBUTION_TOTAL_COST" hidden="1">"c3559"</definedName>
    <definedName name="IQ_PENSION_DISC_RATE_MAX" hidden="1">"c3236"</definedName>
    <definedName name="IQ_PENSION_DISC_RATE_MAX_DOM" hidden="1">"c3234"</definedName>
    <definedName name="IQ_PENSION_DISC_RATE_MAX_FOREIGN" hidden="1">"c3235"</definedName>
    <definedName name="IQ_PENSION_DISC_RATE_MIN" hidden="1">"c3233"</definedName>
    <definedName name="IQ_PENSION_DISC_RATE_MIN_DOM" hidden="1">"c3231"</definedName>
    <definedName name="IQ_PENSION_DISC_RATE_MIN_FOREIGN" hidden="1">"c3232"</definedName>
    <definedName name="IQ_PENSION_DISCOUNT_RATE_DOMESTIC" hidden="1">"c3573"</definedName>
    <definedName name="IQ_PENSION_DISCOUNT_RATE_FOREIGN" hidden="1">"c3574"</definedName>
    <definedName name="IQ_PENSION_EST_BENEFIT_1YR" hidden="1">"c3113"</definedName>
    <definedName name="IQ_PENSION_EST_BENEFIT_1YR_DOM" hidden="1">"c3111"</definedName>
    <definedName name="IQ_PENSION_EST_BENEFIT_1YR_FOREIGN" hidden="1">"c3112"</definedName>
    <definedName name="IQ_PENSION_EST_BENEFIT_2YR" hidden="1">"c3116"</definedName>
    <definedName name="IQ_PENSION_EST_BENEFIT_2YR_DOM" hidden="1">"c3114"</definedName>
    <definedName name="IQ_PENSION_EST_BENEFIT_2YR_FOREIGN" hidden="1">"c3115"</definedName>
    <definedName name="IQ_PENSION_EST_BENEFIT_3YR" hidden="1">"c3119"</definedName>
    <definedName name="IQ_PENSION_EST_BENEFIT_3YR_DOM" hidden="1">"c3117"</definedName>
    <definedName name="IQ_PENSION_EST_BENEFIT_3YR_FOREIGN" hidden="1">"c3118"</definedName>
    <definedName name="IQ_PENSION_EST_BENEFIT_4YR" hidden="1">"c3122"</definedName>
    <definedName name="IQ_PENSION_EST_BENEFIT_4YR_DOM" hidden="1">"c3120"</definedName>
    <definedName name="IQ_PENSION_EST_BENEFIT_4YR_FOREIGN" hidden="1">"c3121"</definedName>
    <definedName name="IQ_PENSION_EST_BENEFIT_5YR" hidden="1">"c3125"</definedName>
    <definedName name="IQ_PENSION_EST_BENEFIT_5YR_DOM" hidden="1">"c3123"</definedName>
    <definedName name="IQ_PENSION_EST_BENEFIT_5YR_FOREIGN" hidden="1">"c3124"</definedName>
    <definedName name="IQ_PENSION_EST_BENEFIT_AFTER5" hidden="1">"c3128"</definedName>
    <definedName name="IQ_PENSION_EST_BENEFIT_AFTER5_DOM" hidden="1">"c3126"</definedName>
    <definedName name="IQ_PENSION_EST_BENEFIT_AFTER5_FOREIGN" hidden="1">"c3127"</definedName>
    <definedName name="IQ_PENSION_EST_CONTRIBUTIONS_NEXTYR" hidden="1">"c3218"</definedName>
    <definedName name="IQ_PENSION_EST_CONTRIBUTIONS_NEXTYR_DOM" hidden="1">"c3216"</definedName>
    <definedName name="IQ_PENSION_EST_CONTRIBUTIONS_NEXTYR_FOREIGN" hidden="1">"c3217"</definedName>
    <definedName name="IQ_PENSION_EXP_RATE_RETURN_MAX" hidden="1">"c3248"</definedName>
    <definedName name="IQ_PENSION_EXP_RATE_RETURN_MAX_DOM" hidden="1">"c3246"</definedName>
    <definedName name="IQ_PENSION_EXP_RATE_RETURN_MAX_FOREIGN" hidden="1">"c3247"</definedName>
    <definedName name="IQ_PENSION_EXP_RATE_RETURN_MIN" hidden="1">"c3245"</definedName>
    <definedName name="IQ_PENSION_EXP_RATE_RETURN_MIN_DOM" hidden="1">"c3243"</definedName>
    <definedName name="IQ_PENSION_EXP_RATE_RETURN_MIN_FOREIGN" hidden="1">"c3244"</definedName>
    <definedName name="IQ_PENSION_EXP_RETURN_DOMESTIC" hidden="1">"c3571"</definedName>
    <definedName name="IQ_PENSION_EXP_RETURN_FOREIGN" hidden="1">"c3572"</definedName>
    <definedName name="IQ_PENSION_INTAN_ASSETS" hidden="1">"c3137"</definedName>
    <definedName name="IQ_PENSION_INTAN_ASSETS_DOM" hidden="1">"c3135"</definedName>
    <definedName name="IQ_PENSION_INTAN_ASSETS_FOREIGN" hidden="1">"c3136"</definedName>
    <definedName name="IQ_PENSION_INTEREST_COST" hidden="1">"c3582"</definedName>
    <definedName name="IQ_PENSION_INTEREST_COST_DOM" hidden="1">"c3580"</definedName>
    <definedName name="IQ_PENSION_INTEREST_COST_FOREIGN" hidden="1">"c3581"</definedName>
    <definedName name="IQ_PENSION_NET_ASSET_RECOG" hidden="1">"c3152"</definedName>
    <definedName name="IQ_PENSION_NET_ASSET_RECOG_DOM" hidden="1">"c3150"</definedName>
    <definedName name="IQ_PENSION_NET_ASSET_RECOG_FOREIGN" hidden="1">"c3151"</definedName>
    <definedName name="IQ_PENSION_OBLIGATION_ACQ" hidden="1">"c3206"</definedName>
    <definedName name="IQ_PENSION_OBLIGATION_ACQ_DOM" hidden="1">"c3204"</definedName>
    <definedName name="IQ_PENSION_OBLIGATION_ACQ_FOREIGN" hidden="1">"c3205"</definedName>
    <definedName name="IQ_PENSION_OBLIGATION_ACTUARIAL_GAIN_LOSS" hidden="1">"c3197"</definedName>
    <definedName name="IQ_PENSION_OBLIGATION_ACTUARIAL_GAIN_LOSS_DOM" hidden="1">"c3195"</definedName>
    <definedName name="IQ_PENSION_OBLIGATION_ACTUARIAL_GAIN_LOSS_FOREIGN" hidden="1">"c3196"</definedName>
    <definedName name="IQ_PENSION_OBLIGATION_BEG" hidden="1">"c3185"</definedName>
    <definedName name="IQ_PENSION_OBLIGATION_BEG_DOM" hidden="1">"c3183"</definedName>
    <definedName name="IQ_PENSION_OBLIGATION_BEG_FOREIGN" hidden="1">"c3184"</definedName>
    <definedName name="IQ_PENSION_OBLIGATION_CURTAIL" hidden="1">"c3209"</definedName>
    <definedName name="IQ_PENSION_OBLIGATION_CURTAIL_DOM" hidden="1">"c3207"</definedName>
    <definedName name="IQ_PENSION_OBLIGATION_CURTAIL_FOREIGN" hidden="1">"c3208"</definedName>
    <definedName name="IQ_PENSION_OBLIGATION_EMPLOYEE_CONTRIBUTIONS" hidden="1">"c3194"</definedName>
    <definedName name="IQ_PENSION_OBLIGATION_EMPLOYEE_CONTRIBUTIONS_DOM" hidden="1">"c3192"</definedName>
    <definedName name="IQ_PENSION_OBLIGATION_EMPLOYEE_CONTRIBUTIONS_FOREIGN" hidden="1">"c3193"</definedName>
    <definedName name="IQ_PENSION_OBLIGATION_FX_ADJ" hidden="1">"c3203"</definedName>
    <definedName name="IQ_PENSION_OBLIGATION_FX_ADJ_DOM" hidden="1">"c3201"</definedName>
    <definedName name="IQ_PENSION_OBLIGATION_FX_ADJ_FOREIGN" hidden="1">"c3202"</definedName>
    <definedName name="IQ_PENSION_OBLIGATION_INTEREST_COST" hidden="1">"c3191"</definedName>
    <definedName name="IQ_PENSION_OBLIGATION_INTEREST_COST_DOM" hidden="1">"c3189"</definedName>
    <definedName name="IQ_PENSION_OBLIGATION_INTEREST_COST_FOREIGN" hidden="1">"c3190"</definedName>
    <definedName name="IQ_PENSION_OBLIGATION_OTHER_COST" hidden="1">"c3555"</definedName>
    <definedName name="IQ_PENSION_OBLIGATION_OTHER_COST_DOM" hidden="1">"c3553"</definedName>
    <definedName name="IQ_PENSION_OBLIGATION_OTHER_COST_FOREIGN" hidden="1">"c3554"</definedName>
    <definedName name="IQ_PENSION_OBLIGATION_OTHER_PLAN_ADJ" hidden="1">"c3212"</definedName>
    <definedName name="IQ_PENSION_OBLIGATION_OTHER_PLAN_ADJ_DOM" hidden="1">"c3210"</definedName>
    <definedName name="IQ_PENSION_OBLIGATION_OTHER_PLAN_ADJ_FOREIGN" hidden="1">"c3211"</definedName>
    <definedName name="IQ_PENSION_OBLIGATION_PAID" hidden="1">"c3200"</definedName>
    <definedName name="IQ_PENSION_OBLIGATION_PAID_DOM" hidden="1">"c3198"</definedName>
    <definedName name="IQ_PENSION_OBLIGATION_PAID_FOREIGN" hidden="1">"c3199"</definedName>
    <definedName name="IQ_PENSION_OBLIGATION_PROJECTED" hidden="1">"c3215"</definedName>
    <definedName name="IQ_PENSION_OBLIGATION_PROJECTED_DOM" hidden="1">"c3213"</definedName>
    <definedName name="IQ_PENSION_OBLIGATION_PROJECTED_FOREIGN" hidden="1">"c3214"</definedName>
    <definedName name="IQ_PENSION_OBLIGATION_ROA" hidden="1">"c3552"</definedName>
    <definedName name="IQ_PENSION_OBLIGATION_ROA_DOM" hidden="1">"c3550"</definedName>
    <definedName name="IQ_PENSION_OBLIGATION_ROA_FOREIGN" hidden="1">"c3551"</definedName>
    <definedName name="IQ_PENSION_OBLIGATION_SERVICE_COST" hidden="1">"c3188"</definedName>
    <definedName name="IQ_PENSION_OBLIGATION_SERVICE_COST_DOM" hidden="1">"c3186"</definedName>
    <definedName name="IQ_PENSION_OBLIGATION_SERVICE_COST_FOREIGN" hidden="1">"c3187"</definedName>
    <definedName name="IQ_PENSION_OBLIGATION_TOTAL_COST" hidden="1">"c3558"</definedName>
    <definedName name="IQ_PENSION_OBLIGATION_TOTAL_COST_DOM" hidden="1">"c3556"</definedName>
    <definedName name="IQ_PENSION_OBLIGATION_TOTAL_COST_FOREIGN" hidden="1">"c3557"</definedName>
    <definedName name="IQ_PENSION_OTHER" hidden="1">"c3143"</definedName>
    <definedName name="IQ_PENSION_OTHER_ADJ" hidden="1">"c3149"</definedName>
    <definedName name="IQ_PENSION_OTHER_ADJ_DOM" hidden="1">"c3147"</definedName>
    <definedName name="IQ_PENSION_OTHER_ADJ_FOREIGN" hidden="1">"c3148"</definedName>
    <definedName name="IQ_PENSION_OTHER_DOM" hidden="1">"c3141"</definedName>
    <definedName name="IQ_PENSION_OTHER_FOREIGN" hidden="1">"c3142"</definedName>
    <definedName name="IQ_PENSION_PBO_ASSUMED_RATE_RET_MAX" hidden="1">"c3254"</definedName>
    <definedName name="IQ_PENSION_PBO_ASSUMED_RATE_RET_MAX_DOM" hidden="1">"c3252"</definedName>
    <definedName name="IQ_PENSION_PBO_ASSUMED_RATE_RET_MAX_FOREIGN" hidden="1">"c3253"</definedName>
    <definedName name="IQ_PENSION_PBO_ASSUMED_RATE_RET_MIN" hidden="1">"c3251"</definedName>
    <definedName name="IQ_PENSION_PBO_ASSUMED_RATE_RET_MIN_DOM" hidden="1">"c3249"</definedName>
    <definedName name="IQ_PENSION_PBO_ASSUMED_RATE_RET_MIN_FOREIGN" hidden="1">"c3250"</definedName>
    <definedName name="IQ_PENSION_PBO_RATE_COMP_INCREASE_MAX" hidden="1">"c3260"</definedName>
    <definedName name="IQ_PENSION_PBO_RATE_COMP_INCREASE_MAX_DOM" hidden="1">"c3258"</definedName>
    <definedName name="IQ_PENSION_PBO_RATE_COMP_INCREASE_MAX_FOREIGN" hidden="1">"c3259"</definedName>
    <definedName name="IQ_PENSION_PBO_RATE_COMP_INCREASE_MIN" hidden="1">"c3257"</definedName>
    <definedName name="IQ_PENSION_PBO_RATE_COMP_INCREASE_MIN_DOM" hidden="1">"c3255"</definedName>
    <definedName name="IQ_PENSION_PBO_RATE_COMP_INCREASE_MIN_FOREIGN" hidden="1">"c3256"</definedName>
    <definedName name="IQ_PENSION_PREPAID_COST" hidden="1">"c3131"</definedName>
    <definedName name="IQ_PENSION_PREPAID_COST_DOM" hidden="1">"c3129"</definedName>
    <definedName name="IQ_PENSION_PREPAID_COST_FOREIGN" hidden="1">"c3130"</definedName>
    <definedName name="IQ_PENSION_PROJECTED_OBLIGATION" hidden="1">"c3566"</definedName>
    <definedName name="IQ_PENSION_PROJECTED_OBLIGATION_DOMESTIC" hidden="1">"c3564"</definedName>
    <definedName name="IQ_PENSION_PROJECTED_OBLIGATION_FOREIGN" hidden="1">"c3565"</definedName>
    <definedName name="IQ_PENSION_QUART_ADDL_CONTRIBUTIONS_EXP" hidden="1">"c3224"</definedName>
    <definedName name="IQ_PENSION_QUART_ADDL_CONTRIBUTIONS_EXP_DOM" hidden="1">"c3222"</definedName>
    <definedName name="IQ_PENSION_QUART_ADDL_CONTRIBUTIONS_EXP_FOREIGN" hidden="1">"c3223"</definedName>
    <definedName name="IQ_PENSION_QUART_EMPLOYER_CONTRIBUTIONS" hidden="1">"c3221"</definedName>
    <definedName name="IQ_PENSION_QUART_EMPLOYER_CONTRIBUTIONS_DOM" hidden="1">"c3219"</definedName>
    <definedName name="IQ_PENSION_QUART_EMPLOYER_CONTRIBUTIONS_FOREIGN" hidden="1">"c3220"</definedName>
    <definedName name="IQ_PENSION_RATE_COMP_GROWTH_DOMESTIC" hidden="1">"c3575"</definedName>
    <definedName name="IQ_PENSION_RATE_COMP_GROWTH_FOREIGN" hidden="1">"c3576"</definedName>
    <definedName name="IQ_PENSION_RATE_COMP_INCREASE_MAX" hidden="1">"c3242"</definedName>
    <definedName name="IQ_PENSION_RATE_COMP_INCREASE_MAX_DOM" hidden="1">"c3240"</definedName>
    <definedName name="IQ_PENSION_RATE_COMP_INCREASE_MAX_FOREIGN" hidden="1">"c3241"</definedName>
    <definedName name="IQ_PENSION_RATE_COMP_INCREASE_MIN" hidden="1">"c3239"</definedName>
    <definedName name="IQ_PENSION_RATE_COMP_INCREASE_MIN_DOM" hidden="1">"c3237"</definedName>
    <definedName name="IQ_PENSION_RATE_COMP_INCREASE_MIN_FOREIGN" hidden="1">"c3238"</definedName>
    <definedName name="IQ_PENSION_SERVICE_COST" hidden="1">"c3579"</definedName>
    <definedName name="IQ_PENSION_SERVICE_COST_DOM" hidden="1">"c3577"</definedName>
    <definedName name="IQ_PENSION_SERVICE_COST_FOREIGN" hidden="1">"c3578"</definedName>
    <definedName name="IQ_PENSION_TOTAL_ASSETS" hidden="1">"c3563"</definedName>
    <definedName name="IQ_PENSION_TOTAL_ASSETS_DOMESTIC" hidden="1">"c3561"</definedName>
    <definedName name="IQ_PENSION_TOTAL_ASSETS_FOREIGN" hidden="1">"c3562"</definedName>
    <definedName name="IQ_PENSION_TOTAL_EXP" hidden="1">"c3560"</definedName>
    <definedName name="IQ_PENSION_UNFUNDED_ADDL_MIN_LIAB" hidden="1">"c3227"</definedName>
    <definedName name="IQ_PENSION_UNFUNDED_ADDL_MIN_LIAB_DOM" hidden="1">"c3225"</definedName>
    <definedName name="IQ_PENSION_UNFUNDED_ADDL_MIN_LIAB_FOREIGN" hidden="1">"c3226"</definedName>
    <definedName name="IQ_PENSION_UNRECOG_PRIOR" hidden="1">"c3146"</definedName>
    <definedName name="IQ_PENSION_UNRECOG_PRIOR_DOM" hidden="1">"c3144"</definedName>
    <definedName name="IQ_PENSION_UNRECOG_PRIOR_FOREIGN" hidden="1">"c3145"</definedName>
    <definedName name="IQ_PENSION_UV_LIAB" hidden="1">"c3567"</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DATE" hidden="1">"c1069"</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PUT_DATE_SCHEDULE" hidden="1">"c2483"</definedName>
    <definedName name="IQ_PUT_NOTIFICATION" hidden="1">"c2485"</definedName>
    <definedName name="IQ_PUT_PRICE_SCHEDULE" hidden="1">"c2484"</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_STOCK_COMP" hidden="1">"c3506"</definedName>
    <definedName name="IQ_RESTR_STOCK_COMP_PRETAX" hidden="1">"c3504"</definedName>
    <definedName name="IQ_RESTR_STOCK_COMP_TAX" hidden="1">"c3505"</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CQUIRED_FRANCHISE_STORES" hidden="1">"c2895"</definedName>
    <definedName name="IQ_RETAIL_ACQUIRED_OWNED_STORES" hidden="1">"c2903"</definedName>
    <definedName name="IQ_RETAIL_ACQUIRED_STORES" hidden="1">"c2887"</definedName>
    <definedName name="IQ_RETAIL_AVG_STORE_SIZE_GROSS" hidden="1">"c2066"</definedName>
    <definedName name="IQ_RETAIL_AVG_STORE_SIZE_NET" hidden="1">"c2067"</definedName>
    <definedName name="IQ_RETAIL_AVG_WK_SALES" hidden="1">"c2891"</definedName>
    <definedName name="IQ_RETAIL_AVG_WK_SALES_FRANCHISE" hidden="1">"c2899"</definedName>
    <definedName name="IQ_RETAIL_AVG_WK_SALES_OWNED" hidden="1">"c2907"</definedName>
    <definedName name="IQ_RETAIL_CLOSED_FRANCHISE_STORES" hidden="1">"c2896"</definedName>
    <definedName name="IQ_RETAIL_CLOSED_OWNED_STORES" hidden="1">"c2904"</definedName>
    <definedName name="IQ_RETAIL_CLOSED_STORES" hidden="1">"c2063"</definedName>
    <definedName name="IQ_RETAIL_FRANCHISE_STORES_BEG" hidden="1">"c2893"</definedName>
    <definedName name="IQ_RETAIL_OPENED_FRANCHISE_STORES" hidden="1">"c2894"</definedName>
    <definedName name="IQ_RETAIL_OPENED_OWNED_STORES" hidden="1">"c2902"</definedName>
    <definedName name="IQ_RETAIL_OPENED_STORES" hidden="1">"c2062"</definedName>
    <definedName name="IQ_RETAIL_OWNED_STORES_BEG" hidden="1">"c2901"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FRANCHISE_STORES" hidden="1">"c2898"</definedName>
    <definedName name="IQ_RETAIL_TOTAL_OWNED_STORES" hidden="1">"c2906"</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UTI" hidden="1">"c1125"</definedName>
    <definedName name="IQ_REVENUE" hidden="1">"c1422"</definedName>
    <definedName name="IQ_REVISION_DATE_" hidden="1">"11/15/2006 11:59:13 AM"</definedName>
    <definedName name="IQ_RISK_ADJ_BANK_ASSETS" hidden="1">"c2670"</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ECUR_RECEIV" hidden="1">"c1151"</definedName>
    <definedName name="IQ_SECURED_DEBT" hidden="1">"c2546"</definedName>
    <definedName name="IQ_SECURED_DEBT_PCT" hidden="1">"c2547"</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PECIAL_DIV_SHARE" hidden="1">"c3007"</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PCT" hidden="1">"c2539"</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COMP" hidden="1">"c3512"</definedName>
    <definedName name="IQ_STOCK_BASED_COMP_PRETAX" hidden="1">"c3510"</definedName>
    <definedName name="IQ_STOCK_BASED_COMP_TAX" hidden="1">"c3511"</definedName>
    <definedName name="IQ_STOCK_BASED_GA" hidden="1">"c2993"</definedName>
    <definedName name="IQ_STOCK_BASED_OTHER" hidden="1">"c2995"</definedName>
    <definedName name="IQ_STOCK_BASED_RD" hidden="1">"c2991"</definedName>
    <definedName name="IQ_STOCK_BASED_SGA" hidden="1">"c2994"</definedName>
    <definedName name="IQ_STOCK_BASED_SM" hidden="1">"c2992"</definedName>
    <definedName name="IQ_STOCK_BASED_TOTAL" hidden="1">"c3040"</definedName>
    <definedName name="IQ_STOCK_OPTIONS_COMP" hidden="1">"c3509"</definedName>
    <definedName name="IQ_STOCK_OPTIONS_COMP_PRETAX" hidden="1">"c3507"</definedName>
    <definedName name="IQ_STOCK_OPTIONS_COMP_TAX" hidden="1">"c3508"</definedName>
    <definedName name="IQ_STRIKE_PRICE_ISSUED" hidden="1">"c1645"</definedName>
    <definedName name="IQ_STRIKE_PRICE_OS" hidden="1">"c1646"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X_BENEFIT_CF_1YR" hidden="1">"c3483"</definedName>
    <definedName name="IQ_TAX_BENEFIT_CF_2YR" hidden="1">"c3484"</definedName>
    <definedName name="IQ_TAX_BENEFIT_CF_3YR" hidden="1">"c3485"</definedName>
    <definedName name="IQ_TAX_BENEFIT_CF_4YR" hidden="1">"c3486"</definedName>
    <definedName name="IQ_TAX_BENEFIT_CF_5YR" hidden="1">"c3487"</definedName>
    <definedName name="IQ_TAX_BENEFIT_CF_AFTER_FIVE" hidden="1">"c3488"</definedName>
    <definedName name="IQ_TAX_BENEFIT_CF_MAX_YEAR" hidden="1">"c3491"</definedName>
    <definedName name="IQ_TAX_BENEFIT_CF_NO_EXP" hidden="1">"c3489"</definedName>
    <definedName name="IQ_TAX_BENEFIT_CF_TOTAL" hidden="1">"c3490"</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MPLOYEE_AVG" hidden="1">"c1225"</definedName>
    <definedName name="IQ_TEV_TOTAL_REV" hidden="1">"c1226"</definedName>
    <definedName name="IQ_TEV_TOTAL_REV_AVG" hidden="1">"c1227"</definedName>
    <definedName name="IQ_TEV_UFCF" hidden="1">"c2208"</definedName>
    <definedName name="IQ_TIER_ONE_CAPITAL" hidden="1">"c2667"</definedName>
    <definedName name="IQ_TIER_ONE_RATIO" hidden="1">"c1229"</definedName>
    <definedName name="IQ_TIER_TWO_CAPITAL" hidden="1">"c2669"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BANK_CAPITAL" hidden="1">"c2668"</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BITDA_CAPEX" hidden="1">"c2948"</definedName>
    <definedName name="IQ_TOTAL_DEBT_EQUITY" hidden="1">"c1250"</definedName>
    <definedName name="IQ_TOTAL_DEBT_EXCL_FIN" hidden="1">"c2937"</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ED" hidden="1">"c2695"</definedName>
    <definedName name="IQ_TOTAL_OPTIONS_GRANTED" hidden="1">"c2694"</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RINCIPAL" hidden="1">"c2509"</definedName>
    <definedName name="IQ_TOTAL_PRINCIPAL_PCT" hidden="1">"c2510"</definedName>
    <definedName name="IQ_TOTAL_PROVED_RESERVES_NGL" hidden="1">"c2924"</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UNUSUAL" hidden="1">"c1508"</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DA" hidden="1">"c2381"</definedName>
    <definedName name="IQ_TR_ACQ_FILING_CURRENCY" hidden="1">"c3033"</definedName>
    <definedName name="IQ_TR_ACQ_MCAP_1DAY" hidden="1">"c2345"</definedName>
    <definedName name="IQ_TR_ACQ_MIN_INT" hidden="1">"c2374"</definedName>
    <definedName name="IQ_TR_ACQ_NET_DEBT" hidden="1">"c2373"</definedName>
    <definedName name="IQ_TR_ACQ_NI" hidden="1">"c2378"</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INIT_FILED_DATE" hidden="1">"c3495"</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DA" hidden="1">"c2334"</definedName>
    <definedName name="IQ_TR_TARGET_FILING_CURRENCY" hidden="1">"c3034"</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TRUST_PREFERRED" hidden="1">"c3029"</definedName>
    <definedName name="IQ_TRUST_PREFERRED_PCT" hidden="1">"c3030"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SECURED_DEBT" hidden="1">"c2548"</definedName>
    <definedName name="IQ_UNSECURED_DEBT_PCT" hidden="1">"c2549"</definedName>
    <definedName name="IQ_UNUSUAL_EXP" hidden="1">"c1456"</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COST_REV_ADJ" hidden="1">"c2951"</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IGHTED_AVG_PRICE" hidden="1">"c1334"</definedName>
    <definedName name="IQ_WIP_INV" hidden="1">"c1335"</definedName>
    <definedName name="IQ_WORKING_CAP" hidden="1">"c3494"</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W" hidden="1">"c2163"</definedName>
    <definedName name="IQ_YTW_DATE" hidden="1">"c2164"</definedName>
    <definedName name="IQ_YTW_DATE_TYPE" hidden="1">"c2165"</definedName>
    <definedName name="IQ_Z_SCORE" hidden="1">"c1339"</definedName>
    <definedName name="jhuilhhuuiop" hidden="1">'[4]pasiva-skutečnost'!$C$35:$C$48</definedName>
    <definedName name="jkhjhygg" hidden="1">'[4]pasiva-skutečnost'!$A$35:$A$48</definedName>
    <definedName name="jny"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kljklhuklh" hidden="1">'[4]pasiva-skutečnost'!$A$15:$A$25</definedName>
    <definedName name="ljkjklj9" hidden="1">#REF!</definedName>
    <definedName name="ljklkhuih" hidden="1">#REF!</definedName>
    <definedName name="mmm" hidden="1">{#N/A,#N/A,FALSE,"Себестоимсть-97"}</definedName>
    <definedName name="naa"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no" hidden="1">{"Assumptions","High_Growth",TRUE,"Assumptions";"Summary",#N/A,TRUE,"Summary";"SummaryB",#N/A,TRUE,"Summary B";"Assumptions","Base_Case",TRUE,"Assumptions";"Summary",#N/A,TRUE,"Summary";"SummaryB",#N/A,TRUE,"Summary B";"Assumptions","No_Growth",TRUE,"Assumptions";"Summary",#N/A,TRUE,"Summary";"SummaryB",#N/A,TRUE,"Summary B"}</definedName>
    <definedName name="oo"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P1_ESO_PROT" hidden="1">#REF!,#REF!,#REF!,#REF!,#REF!,#REF!,#REF!,#REF!</definedName>
    <definedName name="P1_SBT_PROT" hidden="1">#REF!,#REF!,#REF!,#REF!,#REF!,#REF!,#REF!</definedName>
    <definedName name="P1_SC_CLR" hidden="1">#REF!,#REF!,#REF!,#REF!,#REF!</definedName>
    <definedName name="P1_SC22" hidden="1">#REF!,#REF!,#REF!,#REF!,#REF!,#REF!</definedName>
    <definedName name="P1_SCOPE_16_PRT" hidden="1">'[5]16'!$E$15:$I$16,'[5]16'!$E$18:$I$20,'[5]16'!$E$23:$I$23,'[5]16'!$E$26:$I$26,'[5]16'!$E$29:$I$29,'[5]16'!$E$32:$I$32,'[5]16'!$E$35:$I$35,'[5]16'!$B$34,'[5]16'!$B$37</definedName>
    <definedName name="P1_SCOPE_17_PRT" hidden="1">'[5]17'!$E$13:$H$21,'[5]17'!$J$9:$J$11,'[5]17'!$J$13:$J$21,'[5]17'!$E$24:$H$26,'[5]17'!$E$28:$H$36,'[5]17'!$J$24:$M$26,'[5]17'!$J$28:$M$36,'[5]17'!$E$39:$H$41</definedName>
    <definedName name="P1_SCOPE_4_PRT" hidden="1">'[5]4'!$F$23:$I$23,'[5]4'!$F$25:$I$25,'[5]4'!$F$27:$I$31,'[5]4'!$K$14:$N$20,'[5]4'!$K$23:$N$23,'[5]4'!$K$25:$N$25,'[5]4'!$K$27:$N$31,'[5]4'!$P$14:$S$20,'[5]4'!$P$23:$S$23</definedName>
    <definedName name="P1_SCOPE_5_PRT" hidden="1">'[5]5'!$F$23:$I$23,'[5]5'!$F$25:$I$25,'[5]5'!$F$27:$I$31,'[5]5'!$K$14:$N$21,'[5]5'!$K$23:$N$23,'[5]5'!$K$25:$N$25,'[5]5'!$K$27:$N$31,'[5]5'!$P$14:$S$21,'[5]5'!$P$23:$S$23</definedName>
    <definedName name="P1_SCOPE_CORR" hidden="1">#REF!,#REF!,#REF!,#REF!,#REF!,#REF!,#REF!</definedName>
    <definedName name="P1_SCOPE_F1_PRT" hidden="1">'[5]Ф-1 (для АО-энерго)'!$D$74:$E$84,'[5]Ф-1 (для АО-энерго)'!$D$71:$E$72,'[5]Ф-1 (для АО-энерго)'!$D$66:$E$69,'[5]Ф-1 (для АО-энерго)'!$D$61:$E$64</definedName>
    <definedName name="P1_SCOPE_F2_PRT" hidden="1">'[5]Ф-2 (для АО-энерго)'!$G$56,'[5]Ф-2 (для АО-энерго)'!$E$55:$E$56,'[5]Ф-2 (для АО-энерго)'!$F$55:$G$55,'[5]Ф-2 (для АО-энерго)'!$D$55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[5]перекрестка!$H$15:$H$19,[5]перекрестка!$H$21:$H$25,[5]перекрестка!$J$14:$J$25,[5]перекрестка!$K$15:$K$19,[5]перекрестка!$K$21:$K$25</definedName>
    <definedName name="P1_SCOPE_SAVE2" hidden="1">#REF!,#REF!,#REF!,#REF!,#REF!,#REF!,#REF!</definedName>
    <definedName name="P1_SCOPE_SV_LD" hidden="1">#REF!,#REF!,#REF!,#REF!,#REF!,#REF!,#REF!</definedName>
    <definedName name="P1_SCOPE_SV_LD1" hidden="1">[5]свод!$E$70:$M$79,[5]свод!$E$81:$M$81,[5]свод!$E$83:$M$88,[5]свод!$E$90:$M$90,[5]свод!$E$92:$M$96,[5]свод!$E$98:$M$98,[5]свод!$E$101:$M$102</definedName>
    <definedName name="P1_SCOPE_SV_PRT" hidden="1">[5]свод!$E$18:$I$19,[5]свод!$E$23:$H$26,[5]свод!$E$28:$I$29,[5]свод!$E$32:$I$36,[5]свод!$E$38:$I$40,[5]свод!$E$42:$I$53,[5]свод!$E$55:$I$56</definedName>
    <definedName name="P1_SET_PROT" hidden="1">#REF!,#REF!,#REF!,#REF!,#REF!,#REF!,#REF!</definedName>
    <definedName name="P1_SET_PRT" hidden="1">#REF!,#REF!,#REF!,#REF!,#REF!,#REF!,#REF!</definedName>
    <definedName name="P10_SCOPE_FULL_LOAD" hidden="1">#REF!,#REF!,#REF!,#REF!,#REF!,#REF!</definedName>
    <definedName name="P11_SCOPE_FULL_LOAD" hidden="1">#REF!,#REF!,#REF!,#REF!,#REF!</definedName>
    <definedName name="P12_SCOPE_FULL_LOAD" hidden="1">#REF!,#REF!,#REF!,#REF!,#REF!,#REF!</definedName>
    <definedName name="P13_SCOPE_FULL_LOAD" hidden="1">#REF!,#REF!,#REF!,#REF!,#REF!,#REF!</definedName>
    <definedName name="P14_SCOPE_FULL_LOAD" hidden="1">#REF!,#REF!,#REF!,#REF!,#REF!,#REF!</definedName>
    <definedName name="P15_SCOPE_FULL_LOAD" hidden="1">#REF!,#REF!,#REF!,#REF!,#REF!,P1_SCOPE_FULL_LOAD</definedName>
    <definedName name="P16_SCOPE_FULL_LOAD" hidden="1">[6]!P2_SCOPE_FULL_LOAD,[6]!P3_SCOPE_FULL_LOAD,[6]!P4_SCOPE_FULL_LOAD,[6]!P5_SCOPE_FULL_LOAD,[6]!P6_SCOPE_FULL_LOAD,[6]!P7_SCOPE_FULL_LOAD,[6]!P8_SCOPE_FULL_LOAD</definedName>
    <definedName name="P17_SCOPE_FULL_LOAD" hidden="1">[6]!P9_SCOPE_FULL_LOAD,P10_SCOPE_FULL_LOAD,P11_SCOPE_FULL_LOAD,P12_SCOPE_FULL_LOAD,P13_SCOPE_FULL_LOAD,P14_SCOPE_FULL_LOAD,P15_SCOPE_FULL_LOAD</definedName>
    <definedName name="P19_T1_Protect" hidden="1">P5_T1_Protect,P6_T1_Protect,P7_T1_Protect,P8_T1_Protect,P9_T1_Protect,P10_T1_Protect,P11_T1_Protect,P12_T1_Protect,P13_T1_Protect,P14_T1_Protect</definedName>
    <definedName name="P2_SC_CLR" hidden="1">#REF!,#REF!,#REF!,#REF!,#REF!</definedName>
    <definedName name="P2_SC22" hidden="1">#REF!,#REF!,#REF!,#REF!,#REF!,#REF!,#REF!</definedName>
    <definedName name="P2_SCOPE_16_PRT" hidden="1">'[5]16'!$E$38:$I$38,'[5]16'!$E$41:$I$41,'[5]16'!$E$45:$I$47,'[5]16'!$E$49:$I$49,'[5]16'!$E$53:$I$54,'[5]16'!$E$56:$I$57,'[5]16'!$E$59:$I$59,'[5]16'!$E$9:$I$13</definedName>
    <definedName name="P2_SCOPE_4_PRT" hidden="1">'[5]4'!$P$25:$S$25,'[5]4'!$P$27:$S$31,'[5]4'!$U$14:$X$20,'[5]4'!$U$23:$X$23,'[5]4'!$U$25:$X$25,'[5]4'!$U$27:$X$31,'[5]4'!$Z$14:$AC$20,'[5]4'!$Z$23:$AC$23,'[5]4'!$Z$25:$AC$25</definedName>
    <definedName name="P2_SCOPE_5_PRT" hidden="1">'[5]5'!$P$25:$S$25,'[5]5'!$P$27:$S$31,'[5]5'!$U$14:$X$21,'[5]5'!$U$23:$X$23,'[5]5'!$U$25:$X$25,'[5]5'!$U$27:$X$31,'[5]5'!$Z$14:$AC$21,'[5]5'!$Z$23:$AC$23,'[5]5'!$Z$25:$AC$25</definedName>
    <definedName name="P2_SCOPE_CORR" hidden="1">#REF!,#REF!,#REF!,#REF!,#REF!,#REF!,#REF!,#REF!</definedName>
    <definedName name="P2_SCOPE_F1_PRT" hidden="1">'[5]Ф-1 (для АО-энерго)'!$D$56:$E$59,'[5]Ф-1 (для АО-энерго)'!$D$34:$E$50,'[5]Ф-1 (для АО-энерго)'!$D$32:$E$32,'[5]Ф-1 (для АО-энерго)'!$D$23:$E$30</definedName>
    <definedName name="P2_SCOPE_F2_PRT" hidden="1">'[5]Ф-2 (для АО-энерго)'!$D$52:$G$54,'[5]Ф-2 (для АО-энерго)'!$C$21:$E$42,'[5]Ф-2 (для АО-энерго)'!$A$12:$E$12,'[5]Ф-2 (для АО-энерго)'!$C$8:$E$11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[5]перекрестка!$N$14:$N$25,[5]перекрестка!$N$27:$N$31,[5]перекрестка!$J$27:$K$31,[5]перекрестка!$F$27:$H$31,[5]перекрестка!$F$33:$H$37</definedName>
    <definedName name="P2_SCOPE_SAVE2" hidden="1">#REF!,#REF!,#REF!,#REF!,#REF!,#REF!</definedName>
    <definedName name="P2_SCOPE_SV_PRT" hidden="1">[5]свод!$E$58:$I$63,[5]свод!$E$72:$I$79,[5]свод!$E$81:$I$81,[5]свод!$E$85:$H$88,[5]свод!$E$90:$I$90,[5]свод!$E$107:$I$112,[5]свод!$E$114:$I$117</definedName>
    <definedName name="P3_SC22" hidden="1">#REF!,#REF!,#REF!,#REF!,#REF!,#REF!</definedName>
    <definedName name="P3_SCOPE_F1_PRT" hidden="1">'[5]Ф-1 (для АО-энерго)'!$E$16:$E$17,'[5]Ф-1 (для АО-энерго)'!$C$4:$D$4,'[5]Ф-1 (для АО-энерго)'!$C$7:$E$10,'[5]Ф-1 (для АО-энерго)'!$A$11:$E$11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[5]перекрестка!$J$33:$K$37,[5]перекрестка!$N$33:$N$37,[5]перекрестка!$F$39:$H$43,[5]перекрестка!$J$39:$K$43,[5]перекрестка!$N$39:$N$43</definedName>
    <definedName name="P3_SCOPE_SV_PRT" hidden="1">[5]свод!$E$121:$I$121,[5]свод!$E$124:$H$127,[5]свод!$D$135:$G$135,[5]свод!$I$135:$I$140,[5]свод!$H$137:$H$140,[5]свод!$D$138:$G$140,[5]свод!$E$15:$I$16</definedName>
    <definedName name="P3_T2?Protection" hidden="1">#REF!,#REF!,#REF!,#REF!,#REF!,#REF!,#REF!</definedName>
    <definedName name="P3_T2_DiapProt" hidden="1">#REF!,#REF!,#REF!,#REF!,#REF!,#REF!,#REF!</definedName>
    <definedName name="P4_SCOPE_F1_PRT" hidden="1">'[5]Ф-1 (для АО-энерго)'!$C$13:$E$13,'[5]Ф-1 (для АО-энерго)'!$A$14:$E$14,'[5]Ф-1 (для АО-энерго)'!$C$23:$C$50,'[5]Ф-1 (для АО-энерго)'!$C$54:$C$95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[5]перекрестка!$F$45:$H$49,[5]перекрестка!$J$45:$K$49,[5]перекрестка!$N$45:$N$49,[5]перекрестка!$F$53:$G$64,[5]перекрестка!$H$54:$H$58</definedName>
    <definedName name="P4_T2?Protection" hidden="1">#REF!,#REF!,#REF!,#REF!,#REF!,#REF!,#REF!,#REF!</definedName>
    <definedName name="P4_T2_DiapProt" hidden="1">#REF!,#REF!,#REF!,#REF!,#REF!,#REF!,#REF!,#REF!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[5]перекрестка!$H$60:$H$64,[5]перекрестка!$J$53:$J$64,[5]перекрестка!$K$54:$K$58,[5]перекрестка!$K$60:$K$64,[5]перекрестка!$N$53:$N$64</definedName>
    <definedName name="P6_SCOPE_FULL_LOAD" hidden="1">#REF!,#REF!,#REF!,#REF!,#REF!,#REF!</definedName>
    <definedName name="P6_SCOPE_NOTIND" hidden="1">#REF!,#REF!,#REF!,#REF!,#REF!,#REF!,#REF!</definedName>
    <definedName name="P6_SCOPE_NotInd2" hidden="1">#REF!,#REF!,#REF!,#REF!,#REF!,#REF!,#REF!</definedName>
    <definedName name="P6_SCOPE_PER_PRT" hidden="1">[5]перекрестка!$F$66:$H$70,[5]перекрестка!$J$66:$K$70,[5]перекрестка!$N$66:$N$70,[5]перекрестка!$F$72:$H$76,[5]перекрестка!$J$72:$K$76</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[5]перекрестка!$N$72:$N$76,[5]перекрестка!$F$78:$H$82,[5]перекрестка!$J$78:$K$82,[5]перекрестка!$N$78:$N$82,[5]перекрестка!$F$84:$H$88</definedName>
    <definedName name="P8_SCOPE_FULL_LOAD" hidden="1">#REF!,#REF!,#REF!,#REF!,#REF!,#REF!</definedName>
    <definedName name="P8_SCOPE_NOTIND" hidden="1">#REF!,#REF!,#REF!,#REF!,#REF!,#REF!</definedName>
    <definedName name="P8_SCOPE_PER_PRT" hidden="1">[5]перекрестка!$J$84:$K$88,[5]перекрестка!$N$84:$N$88,[5]перекрестка!$F$14:$G$25,P1_SCOPE_PER_PRT,P2_SCOPE_PER_PRT,P3_SCOPE_PER_PRT,P4_SCOPE_PER_PRT</definedName>
    <definedName name="P9_SCOPE_FULL_LOAD" hidden="1">#REF!,#REF!,#REF!,#REF!,#REF!,#REF!</definedName>
    <definedName name="P9_SCOPE_NotInd" hidden="1">#REF!,[6]!P1_SCOPE_NOTIND,[6]!P2_SCOPE_NOTIND,[6]!P3_SCOPE_NOTIND,[6]!P4_SCOPE_NOTIND,[6]!P5_SCOPE_NOTIND,[6]!P6_SCOPE_NOTIND,[6]!P7_SCOPE_NOTIND</definedName>
    <definedName name="qq"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qqq"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qqw" hidden="1">{#N/A,#N/A,FALSE,"Comps";#N/A,#N/A,FALSE,"Finantials NL";#N/A,#N/A,FALSE,"Exit NL (2)";#N/A,#N/A,FALSE,"Finantials ZapSib ";#N/A,#N/A,FALSE,"Exit ZS (2)"}</definedName>
    <definedName name="qw"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rr"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rrr"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SAPBEXrevision" hidden="1">1</definedName>
    <definedName name="SAPBEXsysID" hidden="1">"BWP"</definedName>
    <definedName name="SAPBEXwbID" hidden="1">"0Y2VA5IIYCSXFPEQ1MVI8L34H"</definedName>
    <definedName name="sgrbf\" hidden="1">#REF!,#REF!,#REF!,#REF!,#REF!</definedName>
    <definedName name="smet" hidden="1">{#N/A,#N/A,FALSE,"Себестоимсть-97"}</definedName>
    <definedName name="solver_drv" hidden="1">1</definedName>
    <definedName name="solver_est" hidden="1">1</definedName>
    <definedName name="solver_itr" hidden="1">100</definedName>
    <definedName name="solver_lin" hidden="1">0</definedName>
    <definedName name="solver_num" hidden="1">6</definedName>
    <definedName name="solver_nwt" hidden="1">1</definedName>
    <definedName name="solver_pre" hidden="1">0.000001</definedName>
    <definedName name="solver_rel1" hidden="1">2</definedName>
    <definedName name="solver_rel2" hidden="1">3</definedName>
    <definedName name="solver_rel3" hidden="1">3</definedName>
    <definedName name="solver_rel4" hidden="1">3</definedName>
    <definedName name="solver_rel5" hidden="1">3</definedName>
    <definedName name="solver_rel6" hidden="1">3</definedName>
    <definedName name="solver_rhs1" hidden="1">3600</definedName>
    <definedName name="solver_rhs2" hidden="1">9770</definedName>
    <definedName name="solver_rhs3" hidden="1">660</definedName>
    <definedName name="solver_rhs4" hidden="1">5320</definedName>
    <definedName name="solver_rhs5" hidden="1">214</definedName>
    <definedName name="solver_rhs6" hidden="1">350</definedName>
    <definedName name="solver_scl" hidden="1">0</definedName>
    <definedName name="solver_sho" hidden="1">0</definedName>
    <definedName name="solver_tim" hidden="1">200</definedName>
    <definedName name="solver_tmp" hidden="1">350</definedName>
    <definedName name="solver_tol" hidden="1">0.05</definedName>
    <definedName name="solver_typ" hidden="1">3</definedName>
    <definedName name="solver_val" hidden="1">74233</definedName>
    <definedName name="sss" hidden="1">{"mgmt forecast",#N/A,FALSE,"Mgmt Forecast";"dcf table",#N/A,FALSE,"Mgmt Forecast";"sensitivity",#N/A,FALSE,"Mgmt Forecast";"table inputs",#N/A,FALSE,"Mgmt Forecast";"calculations",#N/A,FALSE,"Mgmt Forecast"}</definedName>
    <definedName name="TextRefCopyRangeCount" hidden="1">247</definedName>
    <definedName name="tt"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ttt"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uu"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wrn.ALL." hidden="1">{#N/A,#N/A,FALSE,"DCF";#N/A,#N/A,FALSE,"WACC";#N/A,#N/A,FALSE,"Sales_EBIT";#N/A,#N/A,FALSE,"Capex_Depreciation";#N/A,#N/A,FALSE,"WC";#N/A,#N/A,FALSE,"Interest";#N/A,#N/A,FALSE,"Assumptions"}</definedName>
    <definedName name="wrn.DCFEpervier." hidden="1">{#N/A,#N/A,FALSE,"Inc. Statement-DCF";#N/A,#N/A,FALSE,"Assumptions";#N/A,#N/A,FALSE,"Inputs - Sales (KFF)";#N/A,#N/A,FALSE,"Inputs - Margins %";#N/A,#N/A,FALSE,"Inputs - Units";#N/A,#N/A,FALSE,"Output - Prices";#N/A,#N/A,FALSE,"Outputs - Margins (KFF)";#N/A,#N/A,FALSE,"Outputs - Costs";#N/A,#N/A,FALSE,"Outputs - Costs % ";#N/A,#N/A,FALSE,"Output - Units % Inc.";#N/A,#N/A,FALSE,"Output - Sales % Inc";#N/A,#N/A,FALSE,"Output - Prices % Inc.";#N/A,#N/A,FALSE,"WACC"}</definedName>
    <definedName name="wrn.p." hidden="1">{#N/A,#N/A,FALSE,"Comps";#N/A,#N/A,FALSE,"Finantials NL";#N/A,#N/A,FALSE,"Exit NL (2)";#N/A,#N/A,FALSE,"Finantials ZapSib ";#N/A,#N/A,FALSE,"Exit ZS (2)"}</definedName>
    <definedName name="wrn.print." hidden="1">{#N/A,#N/A,FALSE,"CIS_OIL";#N/A,#N/A,FALSE,"RUSSIA_OIL";#N/A,#N/A,FALSE,"vs. W Reserves";#N/A,#N/A,FALSE,"vs. W Production";#N/A,#N/A,FALSE,"vs. R Reserves";#N/A,#N/A,FALSE,"vs. R Production";#N/A,#N/A,FALSE,"Page1";#N/A,#N/A,FALSE,"SIDANCO_COMPS";#N/A,#N/A,FALSE,"SIDANKO_COMPS (2)";#N/A,#N/A,FALSE,"SIDANKO (2)";#N/A,#N/A,FALSE,"SIDANCO"}</definedName>
    <definedName name="wrn.test." hidden="1">{"Valuation_Common",#N/A,FALSE,"Valuation"}</definedName>
    <definedName name="wrn.апрель."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wrn.Калькуляция._.себестоимости." hidden="1">{#N/A,#N/A,FALSE,"Себестоимсть-97"}</definedName>
    <definedName name="wrn.ку." hidden="1">{#N/A,#N/A,TRUE,"Лист2"}</definedName>
    <definedName name="wrn.Модель._.Интенсивника." hidden="1">{"Страница 1",#N/A,FALSE,"Модель Интенсивника";"Страница 2",#N/A,FALSE,"Модель Интенсивника";"Страница 3",#N/A,FALSE,"Модель Интенсивника"}</definedName>
    <definedName name="wrn.Модель._.Интенсивника._.стр._.1._.и._.3." hidden="1">{"Страница 1",#N/A,FALSE,"Модель Интенсивника";"Страница 3",#N/A,FALSE,"Модель Интенсивника"}</definedName>
    <definedName name="wrn.Отчет."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wrn.справка"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wrn.Сравнение._.с._.отраслями." hidden="1">{#N/A,#N/A,TRUE,"Лист1";#N/A,#N/A,TRUE,"Лист2";#N/A,#N/A,TRUE,"Лист3"}</definedName>
    <definedName name="wrn.ФП_КМК." hidden="1">{#N/A,#N/A,FALSE,"Титул_ОСН";#N/A,#N/A,FALSE,"Итоги";#N/A,#N/A,FALSE,"Источники";#N/A,#N/A,FALSE,"ПрочПродажи";#N/A,#N/A,FALSE,"ЗП";#N/A,#N/A,FALSE,"Налоги";#N/A,#N/A,FALSE,"Энерго";#N/A,#N/A,FALSE,"Сырьё";#N/A,#N/A,FALSE,"Снабжение";#N/A,#N/A,FALSE,"Оборудование";#N/A,#N/A,FALSE,"Транспорт";#N/A,#N/A,FALSE,"Коммерция";#N/A,#N/A,FALSE,"ТЕК_РЕМ";#N/A,#N/A,FALSE,"КАП_РЕМ";#N/A,#N/A,FALSE,"КАП_СТР";#N/A,#N/A,FALSE,"НИОКР";#N/A,#N/A,FALSE,"Кадры";#N/A,#N/A,FALSE,"СОЦ";#N/A,#N/A,FALSE,"НепромПр";#N/A,#N/A,FALSE,"ФИНАНСЫ";#N/A,#N/A,FALSE,"Прочие";#N/A,#N/A,FALSE,"Гаш_кредит";#N/A,#N/A,FALSE,"ФП"}</definedName>
    <definedName name="ww"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www"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XLRPARAMS_BName" hidden="1">#REF!</definedName>
    <definedName name="XLRPARAMS_Cp1" hidden="1">#REF!</definedName>
    <definedName name="XLRPARAMS_Cp2" hidden="1">#REF!</definedName>
    <definedName name="XLRPARAMS_Currency" hidden="1">#REF!</definedName>
    <definedName name="XLRPARAMS_Dev1" hidden="1">#REF!</definedName>
    <definedName name="XLRPARAMS_Dev2" hidden="1">#REF!</definedName>
    <definedName name="XLRPARAMS_Dev3" hidden="1">#REF!</definedName>
    <definedName name="XLRPARAMS_Dev4" hidden="1">#REF!</definedName>
    <definedName name="XLRPARAMS_M1" hidden="1">#REF!</definedName>
    <definedName name="XLRPARAMS_M2" hidden="1">#REF!</definedName>
    <definedName name="XLRPARAMS_Name" hidden="1">#REF!</definedName>
    <definedName name="XLRPARAMS_P1" hidden="1">#REF!</definedName>
    <definedName name="XLRPARAMS_P2" hidden="1">#REF!</definedName>
    <definedName name="XLRPARAMS_PCurrency" hidden="1">#REF!</definedName>
    <definedName name="XLRPARAMS_Period" hidden="1">#REF!</definedName>
    <definedName name="XLRPARAMS_PName" hidden="1">#REF!</definedName>
    <definedName name="XLRPARAMS_Sum" hidden="1">#REF!</definedName>
    <definedName name="XLRPARAMS_Type" hidden="1">#REF!</definedName>
    <definedName name="yy"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yyss"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yyyjjjj" hidden="1">{#N/A,#N/A,FALSE,"Себестоимсть-97"}</definedName>
    <definedName name="Z_0DD4EB58_0647_11D5_A6F7_00508B654A95_.wvu.Cols" hidden="1">#REF!,#REF!,#REF!,#REF!,#REF!</definedName>
    <definedName name="Z_10435A81_C305_11D5_A6F8_009027BEE0E0_.wvu.Cols" hidden="1">#REF!,#REF!,#REF!</definedName>
    <definedName name="Z_10435A81_C305_11D5_A6F8_009027BEE0E0_.wvu.FilterData" hidden="1">#REF!</definedName>
    <definedName name="Z_10435A81_C305_11D5_A6F8_009027BEE0E0_.wvu.PrintArea" hidden="1">#REF!</definedName>
    <definedName name="Z_10435A81_C305_11D5_A6F8_009027BEE0E0_.wvu.PrintTitles" hidden="1">#REF!</definedName>
    <definedName name="Z_10435A81_C305_11D5_A6F8_009027BEE0E0_.wvu.Rows" hidden="1">#REF!,#REF!</definedName>
    <definedName name="Z_2804E4BB_ED21_11D4_A6F8_00508B654B8B_.wvu.Cols" hidden="1">#REF!,#REF!,#REF!</definedName>
    <definedName name="Z_2804E4BB_ED21_11D4_A6F8_00508B654B8B_.wvu.FilterData" hidden="1">#REF!</definedName>
    <definedName name="Z_2804E4BB_ED21_11D4_A6F8_00508B654B8B_.wvu.PrintArea" hidden="1">#REF!</definedName>
    <definedName name="Z_2804E4BB_ED21_11D4_A6F8_00508B654B8B_.wvu.Rows" hidden="1">#REF!,#REF!</definedName>
    <definedName name="Z_5A868EA0_ED63_11D4_A6F8_009027BEE0E0_.wvu.Cols" hidden="1">#REF!,#REF!,#REF!</definedName>
    <definedName name="Z_5A868EA0_ED63_11D4_A6F8_009027BEE0E0_.wvu.FilterData" hidden="1">#REF!</definedName>
    <definedName name="Z_5A868EA0_ED63_11D4_A6F8_009027BEE0E0_.wvu.PrintArea" hidden="1">#REF!</definedName>
    <definedName name="Z_5A868EA0_ED63_11D4_A6F8_009027BEE0E0_.wvu.Rows" hidden="1">#REF!,#REF!</definedName>
    <definedName name="Z_6E40955B_C2F5_11D5_A6F7_009027BEE7F1_.wvu.Cols" hidden="1">#REF!,#REF!,#REF!</definedName>
    <definedName name="Z_6E40955B_C2F5_11D5_A6F7_009027BEE7F1_.wvu.FilterData" hidden="1">#REF!</definedName>
    <definedName name="Z_6E40955B_C2F5_11D5_A6F7_009027BEE7F1_.wvu.PrintArea" hidden="1">#REF!</definedName>
    <definedName name="Z_6E40955B_C2F5_11D5_A6F7_009027BEE7F1_.wvu.PrintTitles" hidden="1">#REF!</definedName>
    <definedName name="Z_6E40955B_C2F5_11D5_A6F7_009027BEE7F1_.wvu.Rows" hidden="1">#REF!,#REF!</definedName>
    <definedName name="Z_901DD601_3312_11D5_8F89_00010215A1CA_.wvu.Rows" hidden="1">#REF!,#REF!</definedName>
    <definedName name="Z_9673D06C_8E2D_4E41_BE89_13756C9C3BAE_.wvu.PrintArea" hidden="1">#REF!</definedName>
    <definedName name="Z_A158D6E1_ED44_11D4_A6F7_00508B654028_.wvu.Cols" hidden="1">#REF!,#REF!</definedName>
    <definedName name="Z_A158D6E1_ED44_11D4_A6F7_00508B654028_.wvu.FilterData" hidden="1">#REF!</definedName>
    <definedName name="Z_A158D6E1_ED44_11D4_A6F7_00508B654028_.wvu.PrintArea" hidden="1">#REF!</definedName>
    <definedName name="Z_A158D6E1_ED44_11D4_A6F7_00508B654028_.wvu.Rows" hidden="1">#REF!,#REF!</definedName>
    <definedName name="Z_ADA92181_C3E4_11D5_A6F7_00508B6A7686_.wvu.Cols" hidden="1">#REF!,#REF!,#REF!</definedName>
    <definedName name="Z_ADA92181_C3E4_11D5_A6F7_00508B6A7686_.wvu.FilterData" hidden="1">#REF!</definedName>
    <definedName name="Z_ADA92181_C3E4_11D5_A6F7_00508B6A7686_.wvu.PrintArea" hidden="1">#REF!</definedName>
    <definedName name="Z_ADA92181_C3E4_11D5_A6F7_00508B6A7686_.wvu.PrintTitles" hidden="1">#REF!</definedName>
    <definedName name="Z_ADA92181_C3E4_11D5_A6F7_00508B6A7686_.wvu.Rows" hidden="1">#REF!,#REF!</definedName>
    <definedName name="Z_D4FBBAF2_ED2F_11D4_A6F7_00508B6540C5_.wvu.FilterData" hidden="1">#REF!</definedName>
    <definedName name="Z_D9E68341_C2F0_11D5_A6F7_00508B6540C5_.wvu.Cols" hidden="1">#REF!,#REF!,#REF!</definedName>
    <definedName name="Z_D9E68341_C2F0_11D5_A6F7_00508B6540C5_.wvu.FilterData" hidden="1">#REF!</definedName>
    <definedName name="Z_D9E68341_C2F0_11D5_A6F7_00508B6540C5_.wvu.PrintArea" hidden="1">#REF!</definedName>
    <definedName name="Z_D9E68341_C2F0_11D5_A6F7_00508B6540C5_.wvu.PrintTitles" hidden="1">#REF!</definedName>
    <definedName name="Z_D9E68341_C2F0_11D5_A6F7_00508B6540C5_.wvu.Rows" hidden="1">#REF!</definedName>
    <definedName name="zz"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ааа"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авыав" hidden="1">{"Страница 1",#N/A,FALSE,"Модель Интенсивника";"Страница 3",#N/A,FALSE,"Модель Интенсивника"}</definedName>
    <definedName name="авыпа"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анализ"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апрель"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апрель1"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апыми"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БАЛ"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ббб"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бяка"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ва"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вап"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вапке"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вар"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вас"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вв"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вввв"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ввввв"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витт" hidden="1">{#N/A,#N/A,TRUE,"Лист1";#N/A,#N/A,TRUE,"Лист2";#N/A,#N/A,TRUE,"Лист3"}</definedName>
    <definedName name="вуув" hidden="1">{#N/A,#N/A,TRUE,"Лист1";#N/A,#N/A,TRUE,"Лист2";#N/A,#N/A,TRUE,"Лист3"}</definedName>
    <definedName name="выф"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генплан"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Гольцов"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гра"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граф"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дач"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ддд"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де"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длоо"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дор" hidden="1">'[4]pasiva-skutečnost'!$A$35:$A$48</definedName>
    <definedName name="е"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еее"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жар"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жж"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жжж"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жопа"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_xlnm.Print_Titles" localSheetId="0">амортизация!$9:$9</definedName>
    <definedName name="запасы"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запасы1"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зачет"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ии"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иии"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индцкавг98" hidden="1">{#N/A,#N/A,TRUE,"Лист1";#N/A,#N/A,TRUE,"Лист2";#N/A,#N/A,TRUE,"Лист3"}</definedName>
    <definedName name="ирява"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Итог3"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й"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ййй"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йцу" hidden="1">{#N/A,#N/A,TRUE,"Лист2"}</definedName>
    <definedName name="кеппппппппппп" hidden="1">{#N/A,#N/A,TRUE,"Лист1";#N/A,#N/A,TRUE,"Лист2";#N/A,#N/A,TRUE,"Лист3"}</definedName>
    <definedName name="ккк"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копия"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куг"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кэн"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лд"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лена"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лимит" hidden="1">{#N/A,#N/A,FALSE,"Себестоимсть-97"}</definedName>
    <definedName name="лл"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ллл"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лщжо" hidden="1">{#N/A,#N/A,TRUE,"Лист1";#N/A,#N/A,TRUE,"Лист2";#N/A,#N/A,TRUE,"Лист3"}</definedName>
    <definedName name="льп"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май"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Махалов"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мит"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мит123" hidden="1">#REF!</definedName>
    <definedName name="мм"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ммм"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Налоги"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непнен"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ннн"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ншш" hidden="1">{#N/A,#N/A,TRUE,"Лист1";#N/A,#N/A,TRUE,"Лист2";#N/A,#N/A,TRUE,"Лист3"}</definedName>
    <definedName name="_xlnm.Print_Area" localSheetId="0">амортизация!$A$2:$AK$1224</definedName>
    <definedName name="олроло"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ооо"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оооо"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опсик"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ора"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орг"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ори"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орн"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орт"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орш"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отчет"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отчет1"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Отчёт1"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папр"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пимфк"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Пл"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план1"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пнлнееен" hidden="1">{#N/A,#N/A,FALSE,"Себестоимсть-97"}</definedName>
    <definedName name="поп" hidden="1">'[4]pasiva-skutečnost'!$A$15:$A$25</definedName>
    <definedName name="попа"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ппп"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пр"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пра"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прибыль3" hidden="1">{#N/A,#N/A,TRUE,"Лист1";#N/A,#N/A,TRUE,"Лист2";#N/A,#N/A,TRUE,"Лист3"}</definedName>
    <definedName name="прл"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про"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прп" hidden="1">'[4]pasiva-skutečnost'!$C$35:$C$48</definedName>
    <definedName name="пыпыппывапа" hidden="1">#REF!,#REF!,#REF!</definedName>
    <definedName name="р"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рак"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репина"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рис1" hidden="1">{#N/A,#N/A,TRUE,"Лист1";#N/A,#N/A,TRUE,"Лист2";#N/A,#N/A,TRUE,"Лист3"}</definedName>
    <definedName name="риф"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ров"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рола" hidden="1">#REF!</definedName>
    <definedName name="рооо"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ропрлпмол"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рор" hidden="1">{"Страница 1",#N/A,FALSE,"Модель Интенсивника";"Страница 2",#N/A,FALSE,"Модель Интенсивника";"Страница 3",#N/A,FALSE,"Модель Интенсивника"}</definedName>
    <definedName name="рр"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ррр"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среда"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сс"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стр26"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стр27"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талоырал"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тап"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тар"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тари"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тариф"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тариф1"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тим"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топ"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тп" hidden="1">{#N/A,#N/A,TRUE,"Лист1";#N/A,#N/A,TRUE,"Лист2";#N/A,#N/A,TRUE,"Лист3"}</definedName>
    <definedName name="тт"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ттт"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тфф"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ТЭП2" hidden="1">{#N/A,#N/A,TRUE,"Лист1";#N/A,#N/A,TRUE,"Лист2";#N/A,#N/A,TRUE,"Лист3"}</definedName>
    <definedName name="у"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увцы"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УГЭН"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угэн1"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укеееукеееееееееееееее" hidden="1">{#N/A,#N/A,TRUE,"Лист1";#N/A,#N/A,TRUE,"Лист2";#N/A,#N/A,TRUE,"Лист3"}</definedName>
    <definedName name="укеукеуеуе" hidden="1">{#N/A,#N/A,TRUE,"Лист1";#N/A,#N/A,TRUE,"Лист2";#N/A,#N/A,TRUE,"Лист3"}</definedName>
    <definedName name="упс"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урал"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ууу"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фат"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февраль"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федя"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фенс"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фина"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финплан"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фмп"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фп"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фф"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фы"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фыв"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фыва"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фывфыа" hidden="1">{"Страница 1",#N/A,FALSE,"Модель Интенсивника";"Страница 2",#N/A,FALSE,"Модель Интенсивника";"Страница 3",#N/A,FALSE,"Модель Интенсивника"}</definedName>
    <definedName name="ц"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цена"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цк"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цуг"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ццц"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ч" hidden="1">{#N/A,#N/A,TRUE,"Итоги";#N/A,#N/A,TRUE,"Источники";#N/A,#N/A,TRUE,"Налоги";#N/A,#N/A,TRUE,"Зарплата";#N/A,#N/A,TRUE,"ЭНЕРГИЯ";#N/A,#N/A,TRUE,"СЫРЬЕ";#N/A,#N/A,TRUE,"ОМТС";#N/A,#N/A,TRUE,"Оборудование";#N/A,#N/A,TRUE,"Коммерция";#N/A,#N/A,TRUE,"РЕМОНТЫ";#N/A,#N/A,TRUE,"УСО&amp;УРС";#N/A,#N/A,TRUE,"Фин.операции";#N/A,#N/A,TRUE,"Прочие ";#N/A,#N/A,TRUE,"ДП№5";#N/A,#N/A,TRUE,"Титул"}</definedName>
    <definedName name="чч"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Шатилов"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ы" hidden="1">{#N/A,#N/A,TRUE,"Итоги";#N/A,#N/A,TRUE,"Источники";#N/A,#N/A,TRUE,"Налоги";#N/A,#N/A,TRUE,"Зарплата";#N/A,#N/A,TRUE,"ЭНЕРГИЯ";#N/A,#N/A,TRUE,"СЫРЬЕ";#N/A,#N/A,TRUE,"ОМТС";#N/A,#N/A,TRUE,"Оборудование";#N/A,#N/A,TRUE,"Коммерция";#N/A,#N/A,TRUE,"РЕМОНТЫ";#N/A,#N/A,TRUE,"Фин.операции";#N/A,#N/A,TRUE,"Прочие ";#N/A,#N/A,TRUE,"Титул";#N/A,#N/A,TRUE,"Источники 2";#N/A,#N/A,TRUE,"Зарплата начисл "}</definedName>
    <definedName name="ыаа"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ыапр" hidden="1">{#N/A,#N/A,TRUE,"Лист1";#N/A,#N/A,TRUE,"Лист2";#N/A,#N/A,TRUE,"Лист3"}</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ы" hidden="1">{#N/A,#N/A,TRUE,"Итоги";#N/A,#N/A,TRUE,"Источники";#N/A,#N/A,TRUE,"Налоги";#N/A,#N/A,TRUE,"Зарплата";#N/A,#N/A,TRUE,"ЭНЕРГИЯ";#N/A,#N/A,TRUE,"СЫРЬЕ";#N/A,#N/A,TRUE,"ОМТС";#N/A,#N/A,TRUE,"Оборудование";#N/A,#N/A,TRUE,"Коммерция";#N/A,#N/A,TRUE,"РЕМОНТЫ";#N/A,#N/A,TRUE,"Фин.операции";#N/A,#N/A,TRUE,"Прочие ";#N/A,#N/A,TRUE,"Титул";#N/A,#N/A,TRUE,"Источники 2";#N/A,#N/A,TRUE,"Зарплата начисл "}</definedName>
    <definedName name="ыыы" hidden="1">{#N/A,#N/A,FALSE,"Себестоимсть-97"}</definedName>
    <definedName name="ьь"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эээ"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юю"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янв"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январь"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 name="яя" hidden="1">{#N/A,#N/A,TRUE,"Итоги";#N/A,#N/A,TRUE,"Источники";#N/A,#N/A,TRUE,"Налоги";#N/A,#N/A,TRUE,"Зарплата";#N/A,#N/A,TRUE,"ЭНЕРГИЯ";#N/A,#N/A,TRUE,"СЫРЬЕ";#N/A,#N/A,TRUE,"Коммерция";#N/A,#N/A,TRUE,"РЕМОНТЫ";#N/A,#N/A,TRUE,"УСО&amp;УРС";#N/A,#N/A,TRUE,"Фин.операции";#N/A,#N/A,TRUE,"Прочие "}</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1221" i="1" l="1"/>
  <c r="AK1202" i="1" l="1"/>
  <c r="AJ1201" i="1"/>
  <c r="AK1201" i="1" s="1"/>
  <c r="AJ1200" i="1"/>
  <c r="AK1200" i="1" s="1"/>
  <c r="AJ1199" i="1"/>
  <c r="AK1199" i="1" s="1"/>
  <c r="AJ1198" i="1"/>
  <c r="AK1198" i="1" s="1"/>
  <c r="AJ1197" i="1"/>
  <c r="AI1196" i="1"/>
  <c r="AH1195" i="1"/>
  <c r="AI1195" i="1" s="1"/>
  <c r="AH1194" i="1"/>
  <c r="AI1194" i="1" s="1"/>
  <c r="AH1193" i="1"/>
  <c r="AI1193" i="1" s="1"/>
  <c r="AH1192" i="1"/>
  <c r="AJ1192" i="1" s="1"/>
  <c r="AG1191" i="1"/>
  <c r="AF1190" i="1"/>
  <c r="AH1190" i="1" s="1"/>
  <c r="AJ1190" i="1" s="1"/>
  <c r="AF1189" i="1"/>
  <c r="AH1189" i="1" s="1"/>
  <c r="AJ1189" i="1" s="1"/>
  <c r="AF1188" i="1"/>
  <c r="AF1187" i="1"/>
  <c r="AG1187" i="1" s="1"/>
  <c r="AF1186" i="1"/>
  <c r="AG1186" i="1" s="1"/>
  <c r="AF1185" i="1"/>
  <c r="AH1185" i="1" s="1"/>
  <c r="AJ1185" i="1" s="1"/>
  <c r="AF1184" i="1"/>
  <c r="AH1183" i="1"/>
  <c r="AJ1183" i="1" s="1"/>
  <c r="AF1183" i="1"/>
  <c r="AG1183" i="1" s="1"/>
  <c r="AF1182" i="1"/>
  <c r="AH1182" i="1" s="1"/>
  <c r="AJ1182" i="1" s="1"/>
  <c r="AF1181" i="1"/>
  <c r="AH1181" i="1" s="1"/>
  <c r="AJ1181" i="1" s="1"/>
  <c r="AF1180" i="1"/>
  <c r="AF1179" i="1"/>
  <c r="AG1179" i="1" s="1"/>
  <c r="AE1178" i="1"/>
  <c r="AD1177" i="1"/>
  <c r="AD1176" i="1"/>
  <c r="AF1176" i="1" s="1"/>
  <c r="AH1176" i="1" s="1"/>
  <c r="AJ1176" i="1" s="1"/>
  <c r="AD1175" i="1"/>
  <c r="AD1174" i="1"/>
  <c r="AE1174" i="1" s="1"/>
  <c r="AD1173" i="1"/>
  <c r="AD1172" i="1"/>
  <c r="AF1172" i="1" s="1"/>
  <c r="AH1172" i="1" s="1"/>
  <c r="AJ1172" i="1" s="1"/>
  <c r="AD1171" i="1"/>
  <c r="AD1170" i="1"/>
  <c r="AE1170" i="1" s="1"/>
  <c r="AD1169" i="1"/>
  <c r="AC1168" i="1"/>
  <c r="AB1167" i="1"/>
  <c r="AB1166" i="1"/>
  <c r="AD1166" i="1" s="1"/>
  <c r="AF1166" i="1" s="1"/>
  <c r="AH1166" i="1" s="1"/>
  <c r="AJ1166" i="1" s="1"/>
  <c r="AB1165" i="1"/>
  <c r="AD1165" i="1" s="1"/>
  <c r="AF1165" i="1" s="1"/>
  <c r="AH1165" i="1" s="1"/>
  <c r="AJ1165" i="1" s="1"/>
  <c r="AB1164" i="1"/>
  <c r="AD1164" i="1" s="1"/>
  <c r="AF1164" i="1" s="1"/>
  <c r="AH1164" i="1" s="1"/>
  <c r="AJ1164" i="1" s="1"/>
  <c r="AB1163" i="1"/>
  <c r="AB1162" i="1"/>
  <c r="AD1162" i="1" s="1"/>
  <c r="AF1162" i="1" s="1"/>
  <c r="AH1162" i="1" s="1"/>
  <c r="AJ1162" i="1" s="1"/>
  <c r="AB1161" i="1"/>
  <c r="AB1160" i="1"/>
  <c r="AC1160" i="1" s="1"/>
  <c r="AD1159" i="1"/>
  <c r="AB1159" i="1"/>
  <c r="AC1159" i="1" s="1"/>
  <c r="AA1158" i="1"/>
  <c r="Y1156" i="1"/>
  <c r="Z1156" i="1" s="1"/>
  <c r="AA1156" i="1" s="1"/>
  <c r="R1156" i="1"/>
  <c r="H1156" i="1"/>
  <c r="Y1155" i="1"/>
  <c r="Z1155" i="1" s="1"/>
  <c r="AA1155" i="1" s="1"/>
  <c r="R1155" i="1"/>
  <c r="H1155" i="1"/>
  <c r="Y1154" i="1"/>
  <c r="Z1154" i="1" s="1"/>
  <c r="AA1154" i="1" s="1"/>
  <c r="R1154" i="1"/>
  <c r="H1154" i="1"/>
  <c r="Y1153" i="1"/>
  <c r="R1153" i="1"/>
  <c r="H1153" i="1"/>
  <c r="Y1152" i="1"/>
  <c r="R1152" i="1"/>
  <c r="H1152" i="1"/>
  <c r="Y1151" i="1"/>
  <c r="Z1151" i="1" s="1"/>
  <c r="AA1151" i="1" s="1"/>
  <c r="R1151" i="1"/>
  <c r="H1151" i="1"/>
  <c r="Y1150" i="1"/>
  <c r="R1150" i="1"/>
  <c r="H1150" i="1"/>
  <c r="Y1149" i="1"/>
  <c r="R1149" i="1"/>
  <c r="H1149" i="1"/>
  <c r="Y1148" i="1"/>
  <c r="Z1148" i="1" s="1"/>
  <c r="AA1148" i="1" s="1"/>
  <c r="R1148" i="1"/>
  <c r="H1148" i="1"/>
  <c r="Y1147" i="1"/>
  <c r="Z1147" i="1" s="1"/>
  <c r="AA1147" i="1" s="1"/>
  <c r="AB1147" i="1" s="1"/>
  <c r="R1147" i="1"/>
  <c r="H1147" i="1"/>
  <c r="Y1146" i="1"/>
  <c r="Z1146" i="1" s="1"/>
  <c r="AA1146" i="1" s="1"/>
  <c r="R1146" i="1"/>
  <c r="H1146" i="1"/>
  <c r="Y1145" i="1"/>
  <c r="Z1145" i="1" s="1"/>
  <c r="AA1145" i="1" s="1"/>
  <c r="R1145" i="1"/>
  <c r="H1145" i="1"/>
  <c r="AA1144" i="1"/>
  <c r="Y1144" i="1"/>
  <c r="Z1144" i="1" s="1"/>
  <c r="R1144" i="1"/>
  <c r="H1144" i="1"/>
  <c r="Y1143" i="1"/>
  <c r="Z1143" i="1" s="1"/>
  <c r="AA1143" i="1" s="1"/>
  <c r="R1143" i="1"/>
  <c r="H1143" i="1"/>
  <c r="Y1142" i="1"/>
  <c r="R1142" i="1"/>
  <c r="H1142" i="1"/>
  <c r="Y1141" i="1"/>
  <c r="Z1141" i="1" s="1"/>
  <c r="R1141" i="1"/>
  <c r="H1141" i="1"/>
  <c r="Y1140" i="1"/>
  <c r="Z1140" i="1" s="1"/>
  <c r="R1140" i="1"/>
  <c r="H1140" i="1"/>
  <c r="Y1139" i="1"/>
  <c r="Z1139" i="1" s="1"/>
  <c r="AA1139" i="1" s="1"/>
  <c r="R1139" i="1"/>
  <c r="H1139" i="1"/>
  <c r="Y1138" i="1"/>
  <c r="Z1138" i="1" s="1"/>
  <c r="AA1138" i="1" s="1"/>
  <c r="R1138" i="1"/>
  <c r="H1138" i="1"/>
  <c r="Y1137" i="1"/>
  <c r="Z1137" i="1" s="1"/>
  <c r="R1137" i="1"/>
  <c r="H1137" i="1"/>
  <c r="Y1136" i="1"/>
  <c r="Z1136" i="1" s="1"/>
  <c r="AA1136" i="1" s="1"/>
  <c r="R1136" i="1"/>
  <c r="H1136" i="1"/>
  <c r="Y1135" i="1"/>
  <c r="Z1135" i="1" s="1"/>
  <c r="AA1135" i="1" s="1"/>
  <c r="R1135" i="1"/>
  <c r="H1135" i="1"/>
  <c r="Y1134" i="1"/>
  <c r="Z1134" i="1" s="1"/>
  <c r="AA1134" i="1" s="1"/>
  <c r="R1134" i="1"/>
  <c r="H1134" i="1"/>
  <c r="Y1133" i="1"/>
  <c r="R1133" i="1"/>
  <c r="H1133" i="1"/>
  <c r="Y1132" i="1"/>
  <c r="Z1132" i="1" s="1"/>
  <c r="AA1132" i="1" s="1"/>
  <c r="R1132" i="1"/>
  <c r="H1132" i="1"/>
  <c r="Y1131" i="1"/>
  <c r="R1131" i="1"/>
  <c r="H1131" i="1"/>
  <c r="Y1130" i="1"/>
  <c r="R1130" i="1"/>
  <c r="H1130" i="1"/>
  <c r="AA1129" i="1"/>
  <c r="AB1129" i="1" s="1"/>
  <c r="Y1129" i="1"/>
  <c r="Z1129" i="1" s="1"/>
  <c r="R1129" i="1"/>
  <c r="H1129" i="1"/>
  <c r="Y1128" i="1"/>
  <c r="Z1128" i="1" s="1"/>
  <c r="R1128" i="1"/>
  <c r="H1128" i="1"/>
  <c r="Y1127" i="1"/>
  <c r="R1127" i="1"/>
  <c r="H1127" i="1"/>
  <c r="Z1126" i="1"/>
  <c r="AA1126" i="1" s="1"/>
  <c r="Y1126" i="1"/>
  <c r="R1126" i="1"/>
  <c r="H1126" i="1"/>
  <c r="Y1125" i="1"/>
  <c r="R1125" i="1"/>
  <c r="H1125" i="1"/>
  <c r="Y1124" i="1"/>
  <c r="Z1124" i="1" s="1"/>
  <c r="AA1124" i="1" s="1"/>
  <c r="R1124" i="1"/>
  <c r="H1124" i="1"/>
  <c r="Y1123" i="1"/>
  <c r="Z1123" i="1" s="1"/>
  <c r="AA1123" i="1" s="1"/>
  <c r="R1123" i="1"/>
  <c r="H1123" i="1"/>
  <c r="Y1122" i="1"/>
  <c r="R1122" i="1"/>
  <c r="H1122" i="1"/>
  <c r="Y1121" i="1"/>
  <c r="Z1121" i="1" s="1"/>
  <c r="AA1121" i="1" s="1"/>
  <c r="R1121" i="1"/>
  <c r="H1121" i="1"/>
  <c r="Y1120" i="1"/>
  <c r="Z1120" i="1" s="1"/>
  <c r="AA1120" i="1" s="1"/>
  <c r="R1120" i="1"/>
  <c r="H1120" i="1"/>
  <c r="Y1119" i="1"/>
  <c r="R1119" i="1"/>
  <c r="H1119" i="1"/>
  <c r="Z1118" i="1"/>
  <c r="AA1118" i="1" s="1"/>
  <c r="Y1118" i="1"/>
  <c r="R1118" i="1"/>
  <c r="H1118" i="1"/>
  <c r="Y1117" i="1"/>
  <c r="R1117" i="1"/>
  <c r="H1117" i="1"/>
  <c r="Z1116" i="1"/>
  <c r="AA1116" i="1" s="1"/>
  <c r="Y1116" i="1"/>
  <c r="R1116" i="1"/>
  <c r="H1116" i="1"/>
  <c r="Y1115" i="1"/>
  <c r="R1115" i="1"/>
  <c r="H1115" i="1"/>
  <c r="Y1114" i="1"/>
  <c r="R1114" i="1"/>
  <c r="H1114" i="1"/>
  <c r="Y1113" i="1"/>
  <c r="R1113" i="1"/>
  <c r="H1113" i="1"/>
  <c r="Z1112" i="1"/>
  <c r="AA1112" i="1" s="1"/>
  <c r="Y1112" i="1"/>
  <c r="R1112" i="1"/>
  <c r="H1112" i="1"/>
  <c r="Y1111" i="1"/>
  <c r="R1111" i="1"/>
  <c r="H1111" i="1"/>
  <c r="Y1110" i="1"/>
  <c r="Z1110" i="1" s="1"/>
  <c r="AA1110" i="1" s="1"/>
  <c r="AB1110" i="1" s="1"/>
  <c r="R1110" i="1"/>
  <c r="H1110" i="1"/>
  <c r="Y1109" i="1"/>
  <c r="R1109" i="1"/>
  <c r="H1109" i="1"/>
  <c r="Y1108" i="1"/>
  <c r="Z1108" i="1" s="1"/>
  <c r="AA1108" i="1" s="1"/>
  <c r="R1108" i="1"/>
  <c r="H1108" i="1"/>
  <c r="Y1107" i="1"/>
  <c r="Z1107" i="1" s="1"/>
  <c r="AA1107" i="1" s="1"/>
  <c r="AB1107" i="1" s="1"/>
  <c r="R1107" i="1"/>
  <c r="H1107" i="1"/>
  <c r="Y1106" i="1"/>
  <c r="R1106" i="1"/>
  <c r="H1106" i="1"/>
  <c r="Y1105" i="1"/>
  <c r="Z1105" i="1" s="1"/>
  <c r="R1105" i="1"/>
  <c r="H1105" i="1"/>
  <c r="Y1104" i="1"/>
  <c r="R1104" i="1"/>
  <c r="H1104" i="1"/>
  <c r="Y1103" i="1"/>
  <c r="R1103" i="1"/>
  <c r="H1103" i="1"/>
  <c r="Y1102" i="1"/>
  <c r="Z1102" i="1" s="1"/>
  <c r="AA1102" i="1" s="1"/>
  <c r="R1102" i="1"/>
  <c r="H1102" i="1"/>
  <c r="Y1101" i="1"/>
  <c r="Z1101" i="1" s="1"/>
  <c r="AA1101" i="1" s="1"/>
  <c r="R1101" i="1"/>
  <c r="H1101" i="1"/>
  <c r="Y1100" i="1"/>
  <c r="Z1100" i="1" s="1"/>
  <c r="AA1100" i="1" s="1"/>
  <c r="AB1100" i="1" s="1"/>
  <c r="R1100" i="1"/>
  <c r="H1100" i="1"/>
  <c r="Y1099" i="1"/>
  <c r="R1099" i="1"/>
  <c r="H1099" i="1"/>
  <c r="Y1098" i="1"/>
  <c r="R1098" i="1"/>
  <c r="H1098" i="1"/>
  <c r="Z1097" i="1"/>
  <c r="AA1097" i="1" s="1"/>
  <c r="Y1097" i="1"/>
  <c r="R1097" i="1"/>
  <c r="H1097" i="1"/>
  <c r="Y1096" i="1"/>
  <c r="R1096" i="1"/>
  <c r="H1096" i="1"/>
  <c r="Y1095" i="1"/>
  <c r="Z1095" i="1" s="1"/>
  <c r="AA1095" i="1" s="1"/>
  <c r="AB1095" i="1" s="1"/>
  <c r="R1095" i="1"/>
  <c r="H1095" i="1"/>
  <c r="Y1094" i="1"/>
  <c r="R1094" i="1"/>
  <c r="H1094" i="1"/>
  <c r="Y1093" i="1"/>
  <c r="Z1093" i="1" s="1"/>
  <c r="AA1093" i="1" s="1"/>
  <c r="R1093" i="1"/>
  <c r="H1093" i="1"/>
  <c r="Y1092" i="1"/>
  <c r="Z1092" i="1" s="1"/>
  <c r="AA1092" i="1" s="1"/>
  <c r="R1092" i="1"/>
  <c r="H1092" i="1"/>
  <c r="Y1091" i="1"/>
  <c r="Z1091" i="1" s="1"/>
  <c r="AA1091" i="1" s="1"/>
  <c r="R1091" i="1"/>
  <c r="H1091" i="1"/>
  <c r="Z1090" i="1"/>
  <c r="AA1090" i="1" s="1"/>
  <c r="Y1090" i="1"/>
  <c r="R1090" i="1"/>
  <c r="H1090" i="1"/>
  <c r="Y1089" i="1"/>
  <c r="R1089" i="1"/>
  <c r="H1089" i="1"/>
  <c r="Y1088" i="1"/>
  <c r="R1088" i="1"/>
  <c r="H1088" i="1"/>
  <c r="Y1087" i="1"/>
  <c r="R1087" i="1"/>
  <c r="H1087" i="1"/>
  <c r="Y1086" i="1"/>
  <c r="Z1086" i="1" s="1"/>
  <c r="AA1086" i="1" s="1"/>
  <c r="R1086" i="1"/>
  <c r="H1086" i="1"/>
  <c r="Y1085" i="1"/>
  <c r="Z1085" i="1" s="1"/>
  <c r="AA1085" i="1" s="1"/>
  <c r="R1085" i="1"/>
  <c r="H1085" i="1"/>
  <c r="Y1084" i="1"/>
  <c r="R1084" i="1"/>
  <c r="H1084" i="1"/>
  <c r="Y1083" i="1"/>
  <c r="Z1083" i="1" s="1"/>
  <c r="AA1083" i="1" s="1"/>
  <c r="R1083" i="1"/>
  <c r="H1083" i="1"/>
  <c r="Y1082" i="1"/>
  <c r="Z1082" i="1" s="1"/>
  <c r="AA1082" i="1" s="1"/>
  <c r="R1082" i="1"/>
  <c r="H1082" i="1"/>
  <c r="Y1081" i="1"/>
  <c r="Z1081" i="1" s="1"/>
  <c r="AA1081" i="1" s="1"/>
  <c r="R1081" i="1"/>
  <c r="H1081" i="1"/>
  <c r="Y1080" i="1"/>
  <c r="Z1080" i="1" s="1"/>
  <c r="AA1080" i="1" s="1"/>
  <c r="R1080" i="1"/>
  <c r="H1080" i="1"/>
  <c r="Y1079" i="1"/>
  <c r="Z1079" i="1" s="1"/>
  <c r="AA1079" i="1" s="1"/>
  <c r="R1079" i="1"/>
  <c r="H1079" i="1"/>
  <c r="AA1078" i="1"/>
  <c r="Y1078" i="1"/>
  <c r="Z1078" i="1" s="1"/>
  <c r="R1078" i="1"/>
  <c r="H1078" i="1"/>
  <c r="Y1077" i="1"/>
  <c r="Z1077" i="1" s="1"/>
  <c r="AA1077" i="1" s="1"/>
  <c r="R1077" i="1"/>
  <c r="H1077" i="1"/>
  <c r="Y1076" i="1"/>
  <c r="Z1076" i="1" s="1"/>
  <c r="AA1076" i="1" s="1"/>
  <c r="AB1076" i="1" s="1"/>
  <c r="R1076" i="1"/>
  <c r="H1076" i="1"/>
  <c r="Y1075" i="1"/>
  <c r="Z1075" i="1" s="1"/>
  <c r="AA1075" i="1" s="1"/>
  <c r="R1075" i="1"/>
  <c r="H1075" i="1"/>
  <c r="Z1074" i="1"/>
  <c r="AA1074" i="1" s="1"/>
  <c r="Y1074" i="1"/>
  <c r="R1074" i="1"/>
  <c r="H1074" i="1"/>
  <c r="AA1073" i="1"/>
  <c r="Y1073" i="1"/>
  <c r="Z1073" i="1" s="1"/>
  <c r="R1073" i="1"/>
  <c r="H1073" i="1"/>
  <c r="Y1072" i="1"/>
  <c r="Z1072" i="1" s="1"/>
  <c r="AA1072" i="1" s="1"/>
  <c r="R1072" i="1"/>
  <c r="H1072" i="1"/>
  <c r="Y1071" i="1"/>
  <c r="Z1071" i="1" s="1"/>
  <c r="AA1071" i="1" s="1"/>
  <c r="R1071" i="1"/>
  <c r="H1071" i="1"/>
  <c r="Y1070" i="1"/>
  <c r="R1070" i="1"/>
  <c r="H1070" i="1"/>
  <c r="Y1069" i="1"/>
  <c r="Z1069" i="1" s="1"/>
  <c r="AA1069" i="1" s="1"/>
  <c r="R1069" i="1"/>
  <c r="H1069" i="1"/>
  <c r="Y1068" i="1"/>
  <c r="R1068" i="1"/>
  <c r="H1068" i="1"/>
  <c r="Y1067" i="1"/>
  <c r="Z1067" i="1" s="1"/>
  <c r="AA1067" i="1" s="1"/>
  <c r="R1067" i="1"/>
  <c r="H1067" i="1"/>
  <c r="Z1066" i="1"/>
  <c r="AA1066" i="1" s="1"/>
  <c r="Y1066" i="1"/>
  <c r="R1066" i="1"/>
  <c r="H1066" i="1"/>
  <c r="Y1065" i="1"/>
  <c r="R1065" i="1"/>
  <c r="H1065" i="1"/>
  <c r="Y1064" i="1"/>
  <c r="Z1064" i="1" s="1"/>
  <c r="AA1064" i="1" s="1"/>
  <c r="R1064" i="1"/>
  <c r="H1064" i="1"/>
  <c r="Z1063" i="1"/>
  <c r="AA1063" i="1" s="1"/>
  <c r="Y1063" i="1"/>
  <c r="R1063" i="1"/>
  <c r="H1063" i="1"/>
  <c r="Z1062" i="1"/>
  <c r="AA1062" i="1" s="1"/>
  <c r="Y1062" i="1"/>
  <c r="R1062" i="1"/>
  <c r="H1062" i="1"/>
  <c r="Y1061" i="1"/>
  <c r="R1061" i="1"/>
  <c r="H1061" i="1"/>
  <c r="Y1060" i="1"/>
  <c r="Z1060" i="1" s="1"/>
  <c r="AA1060" i="1" s="1"/>
  <c r="R1060" i="1"/>
  <c r="H1060" i="1"/>
  <c r="Y1059" i="1"/>
  <c r="R1059" i="1"/>
  <c r="H1059" i="1"/>
  <c r="Y1058" i="1"/>
  <c r="Z1058" i="1" s="1"/>
  <c r="AA1058" i="1" s="1"/>
  <c r="R1058" i="1"/>
  <c r="H1058" i="1"/>
  <c r="Y1057" i="1"/>
  <c r="Z1057" i="1" s="1"/>
  <c r="AA1057" i="1" s="1"/>
  <c r="R1057" i="1"/>
  <c r="H1057" i="1"/>
  <c r="Y1056" i="1"/>
  <c r="Z1056" i="1" s="1"/>
  <c r="AA1056" i="1" s="1"/>
  <c r="AB1056" i="1" s="1"/>
  <c r="R1056" i="1"/>
  <c r="H1056" i="1"/>
  <c r="Y1055" i="1"/>
  <c r="R1055" i="1"/>
  <c r="H1055" i="1"/>
  <c r="Y1054" i="1"/>
  <c r="Z1054" i="1" s="1"/>
  <c r="AA1054" i="1" s="1"/>
  <c r="AB1054" i="1" s="1"/>
  <c r="R1054" i="1"/>
  <c r="H1054" i="1"/>
  <c r="Y1053" i="1"/>
  <c r="R1053" i="1"/>
  <c r="H1053" i="1"/>
  <c r="Y1052" i="1"/>
  <c r="Z1052" i="1" s="1"/>
  <c r="AA1052" i="1" s="1"/>
  <c r="R1052" i="1"/>
  <c r="H1052" i="1"/>
  <c r="Y1051" i="1"/>
  <c r="R1051" i="1"/>
  <c r="H1051" i="1"/>
  <c r="Z1050" i="1"/>
  <c r="AA1050" i="1" s="1"/>
  <c r="Y1050" i="1"/>
  <c r="R1050" i="1"/>
  <c r="H1050" i="1"/>
  <c r="Y1049" i="1"/>
  <c r="Z1049" i="1" s="1"/>
  <c r="AA1049" i="1" s="1"/>
  <c r="R1049" i="1"/>
  <c r="H1049" i="1"/>
  <c r="Y1048" i="1"/>
  <c r="Z1048" i="1" s="1"/>
  <c r="AA1048" i="1" s="1"/>
  <c r="R1048" i="1"/>
  <c r="H1048" i="1"/>
  <c r="Y1047" i="1"/>
  <c r="R1047" i="1"/>
  <c r="H1047" i="1"/>
  <c r="Y1046" i="1"/>
  <c r="R1046" i="1"/>
  <c r="H1046" i="1"/>
  <c r="Y1045" i="1"/>
  <c r="R1045" i="1"/>
  <c r="H1045" i="1"/>
  <c r="Y1044" i="1"/>
  <c r="Z1044" i="1" s="1"/>
  <c r="AA1044" i="1" s="1"/>
  <c r="R1044" i="1"/>
  <c r="H1044" i="1"/>
  <c r="Y1043" i="1"/>
  <c r="R1043" i="1"/>
  <c r="H1043" i="1"/>
  <c r="Y1042" i="1"/>
  <c r="R1042" i="1"/>
  <c r="H1042" i="1"/>
  <c r="Y1041" i="1"/>
  <c r="R1041" i="1"/>
  <c r="H1041" i="1"/>
  <c r="Y1040" i="1"/>
  <c r="R1040" i="1"/>
  <c r="H1040" i="1"/>
  <c r="Y1039" i="1"/>
  <c r="R1039" i="1"/>
  <c r="H1039" i="1"/>
  <c r="Y1038" i="1"/>
  <c r="Z1038" i="1" s="1"/>
  <c r="AA1038" i="1" s="1"/>
  <c r="AB1038" i="1" s="1"/>
  <c r="R1038" i="1"/>
  <c r="H1038" i="1"/>
  <c r="Y1037" i="1"/>
  <c r="R1037" i="1"/>
  <c r="H1037" i="1"/>
  <c r="Y1036" i="1"/>
  <c r="Z1036" i="1" s="1"/>
  <c r="AA1036" i="1" s="1"/>
  <c r="R1036" i="1"/>
  <c r="H1036" i="1"/>
  <c r="Y1035" i="1"/>
  <c r="R1035" i="1"/>
  <c r="H1035" i="1"/>
  <c r="Z1034" i="1"/>
  <c r="AA1034" i="1" s="1"/>
  <c r="Y1034" i="1"/>
  <c r="R1034" i="1"/>
  <c r="H1034" i="1"/>
  <c r="Y1033" i="1"/>
  <c r="R1033" i="1"/>
  <c r="H1033" i="1"/>
  <c r="Z1032" i="1"/>
  <c r="AA1032" i="1" s="1"/>
  <c r="Y1032" i="1"/>
  <c r="R1032" i="1"/>
  <c r="H1032" i="1"/>
  <c r="Y1031" i="1"/>
  <c r="R1031" i="1"/>
  <c r="H1031" i="1"/>
  <c r="Y1030" i="1"/>
  <c r="Z1030" i="1" s="1"/>
  <c r="AA1030" i="1" s="1"/>
  <c r="AB1030" i="1" s="1"/>
  <c r="R1030" i="1"/>
  <c r="H1030" i="1"/>
  <c r="Y1029" i="1"/>
  <c r="R1029" i="1"/>
  <c r="H1029" i="1"/>
  <c r="Z1028" i="1"/>
  <c r="AA1028" i="1" s="1"/>
  <c r="Y1028" i="1"/>
  <c r="R1028" i="1"/>
  <c r="H1028" i="1"/>
  <c r="Y1027" i="1"/>
  <c r="R1027" i="1"/>
  <c r="H1027" i="1"/>
  <c r="Y1026" i="1"/>
  <c r="Z1026" i="1" s="1"/>
  <c r="AA1026" i="1" s="1"/>
  <c r="R1026" i="1"/>
  <c r="H1026" i="1"/>
  <c r="Y1025" i="1"/>
  <c r="R1025" i="1"/>
  <c r="H1025" i="1"/>
  <c r="Y1024" i="1"/>
  <c r="R1024" i="1"/>
  <c r="H1024" i="1"/>
  <c r="Y1023" i="1"/>
  <c r="R1023" i="1"/>
  <c r="H1023" i="1"/>
  <c r="Z1022" i="1"/>
  <c r="AA1022" i="1" s="1"/>
  <c r="AB1022" i="1" s="1"/>
  <c r="Y1022" i="1"/>
  <c r="R1022" i="1"/>
  <c r="H1022" i="1"/>
  <c r="Y1021" i="1"/>
  <c r="R1021" i="1"/>
  <c r="H1021" i="1"/>
  <c r="Y1020" i="1"/>
  <c r="Z1020" i="1" s="1"/>
  <c r="R1020" i="1"/>
  <c r="H1020" i="1"/>
  <c r="Y1019" i="1"/>
  <c r="R1019" i="1"/>
  <c r="H1019" i="1"/>
  <c r="Y1018" i="1"/>
  <c r="Z1018" i="1" s="1"/>
  <c r="AA1018" i="1" s="1"/>
  <c r="R1018" i="1"/>
  <c r="H1018" i="1"/>
  <c r="Y1017" i="1"/>
  <c r="R1017" i="1"/>
  <c r="H1017" i="1"/>
  <c r="Y1016" i="1"/>
  <c r="R1016" i="1"/>
  <c r="H1016" i="1"/>
  <c r="Y1015" i="1"/>
  <c r="R1015" i="1"/>
  <c r="H1015" i="1"/>
  <c r="Y1014" i="1"/>
  <c r="Z1014" i="1" s="1"/>
  <c r="R1014" i="1"/>
  <c r="H1014" i="1"/>
  <c r="Y1013" i="1"/>
  <c r="R1013" i="1"/>
  <c r="H1013" i="1"/>
  <c r="Y1012" i="1"/>
  <c r="Z1012" i="1" s="1"/>
  <c r="AA1012" i="1" s="1"/>
  <c r="AB1012" i="1" s="1"/>
  <c r="R1012" i="1"/>
  <c r="H1012" i="1"/>
  <c r="AB1011" i="1"/>
  <c r="Y1011" i="1"/>
  <c r="Z1011" i="1" s="1"/>
  <c r="AA1011" i="1" s="1"/>
  <c r="R1011" i="1"/>
  <c r="H1011" i="1"/>
  <c r="Y1010" i="1"/>
  <c r="Z1010" i="1" s="1"/>
  <c r="AA1010" i="1" s="1"/>
  <c r="R1010" i="1"/>
  <c r="H1010" i="1"/>
  <c r="Y1009" i="1"/>
  <c r="Z1009" i="1" s="1"/>
  <c r="AA1009" i="1" s="1"/>
  <c r="R1009" i="1"/>
  <c r="H1009" i="1"/>
  <c r="Y1008" i="1"/>
  <c r="R1008" i="1"/>
  <c r="H1008" i="1"/>
  <c r="Y1007" i="1"/>
  <c r="R1007" i="1"/>
  <c r="H1007" i="1"/>
  <c r="Y1006" i="1"/>
  <c r="Z1006" i="1" s="1"/>
  <c r="AA1006" i="1" s="1"/>
  <c r="R1006" i="1"/>
  <c r="H1006" i="1"/>
  <c r="Z1005" i="1"/>
  <c r="AA1005" i="1" s="1"/>
  <c r="Y1005" i="1"/>
  <c r="R1005" i="1"/>
  <c r="H1005" i="1"/>
  <c r="Y1004" i="1"/>
  <c r="R1004" i="1"/>
  <c r="H1004" i="1"/>
  <c r="Y1003" i="1"/>
  <c r="Z1003" i="1" s="1"/>
  <c r="AA1003" i="1" s="1"/>
  <c r="R1003" i="1"/>
  <c r="H1003" i="1"/>
  <c r="Y1002" i="1"/>
  <c r="R1002" i="1"/>
  <c r="H1002" i="1"/>
  <c r="Y1001" i="1"/>
  <c r="R1001" i="1"/>
  <c r="H1001" i="1"/>
  <c r="Y1000" i="1"/>
  <c r="R1000" i="1"/>
  <c r="H1000" i="1"/>
  <c r="Y999" i="1"/>
  <c r="R999" i="1"/>
  <c r="H999" i="1"/>
  <c r="Y998" i="1"/>
  <c r="Z998" i="1" s="1"/>
  <c r="AA998" i="1" s="1"/>
  <c r="R998" i="1"/>
  <c r="H998" i="1"/>
  <c r="Y997" i="1"/>
  <c r="Z997" i="1" s="1"/>
  <c r="AA997" i="1" s="1"/>
  <c r="R997" i="1"/>
  <c r="H997" i="1"/>
  <c r="Y996" i="1"/>
  <c r="Z996" i="1" s="1"/>
  <c r="R996" i="1"/>
  <c r="H996" i="1"/>
  <c r="Y995" i="1"/>
  <c r="R995" i="1"/>
  <c r="H995" i="1"/>
  <c r="Y994" i="1"/>
  <c r="R994" i="1"/>
  <c r="H994" i="1"/>
  <c r="Y993" i="1"/>
  <c r="Z993" i="1" s="1"/>
  <c r="AA993" i="1" s="1"/>
  <c r="R993" i="1"/>
  <c r="H993" i="1"/>
  <c r="Y992" i="1"/>
  <c r="Z992" i="1" s="1"/>
  <c r="R992" i="1"/>
  <c r="H992" i="1"/>
  <c r="Y991" i="1"/>
  <c r="Z991" i="1" s="1"/>
  <c r="AA991" i="1" s="1"/>
  <c r="R991" i="1"/>
  <c r="H991" i="1"/>
  <c r="Y990" i="1"/>
  <c r="Z990" i="1" s="1"/>
  <c r="AA990" i="1" s="1"/>
  <c r="R990" i="1"/>
  <c r="H990" i="1"/>
  <c r="Y989" i="1"/>
  <c r="R989" i="1"/>
  <c r="H989" i="1"/>
  <c r="Y988" i="1"/>
  <c r="Z988" i="1" s="1"/>
  <c r="AA988" i="1" s="1"/>
  <c r="R988" i="1"/>
  <c r="H988" i="1"/>
  <c r="Y987" i="1"/>
  <c r="Z987" i="1" s="1"/>
  <c r="R987" i="1"/>
  <c r="H987" i="1"/>
  <c r="Y986" i="1"/>
  <c r="Z986" i="1" s="1"/>
  <c r="AA986" i="1" s="1"/>
  <c r="R986" i="1"/>
  <c r="H986" i="1"/>
  <c r="Y985" i="1"/>
  <c r="R985" i="1"/>
  <c r="H985" i="1"/>
  <c r="Y984" i="1"/>
  <c r="R984" i="1"/>
  <c r="H984" i="1"/>
  <c r="Y983" i="1"/>
  <c r="Z983" i="1" s="1"/>
  <c r="AA983" i="1" s="1"/>
  <c r="R983" i="1"/>
  <c r="H983" i="1"/>
  <c r="Y982" i="1"/>
  <c r="Z982" i="1" s="1"/>
  <c r="AA982" i="1" s="1"/>
  <c r="R982" i="1"/>
  <c r="H982" i="1"/>
  <c r="Y981" i="1"/>
  <c r="R981" i="1"/>
  <c r="H981" i="1"/>
  <c r="Z980" i="1"/>
  <c r="AA980" i="1" s="1"/>
  <c r="Y980" i="1"/>
  <c r="R980" i="1"/>
  <c r="H980" i="1"/>
  <c r="Y979" i="1"/>
  <c r="Z979" i="1" s="1"/>
  <c r="AA979" i="1" s="1"/>
  <c r="R979" i="1"/>
  <c r="H979" i="1"/>
  <c r="Y978" i="1"/>
  <c r="Z978" i="1" s="1"/>
  <c r="AA978" i="1" s="1"/>
  <c r="R978" i="1"/>
  <c r="H978" i="1"/>
  <c r="Y977" i="1"/>
  <c r="R977" i="1"/>
  <c r="H977" i="1"/>
  <c r="Y976" i="1"/>
  <c r="Z976" i="1" s="1"/>
  <c r="AA976" i="1" s="1"/>
  <c r="R976" i="1"/>
  <c r="H976" i="1"/>
  <c r="Y975" i="1"/>
  <c r="Z975" i="1" s="1"/>
  <c r="AA975" i="1" s="1"/>
  <c r="R975" i="1"/>
  <c r="H975" i="1"/>
  <c r="Y974" i="1"/>
  <c r="Z974" i="1" s="1"/>
  <c r="AA974" i="1" s="1"/>
  <c r="R974" i="1"/>
  <c r="H974" i="1"/>
  <c r="Y973" i="1"/>
  <c r="R973" i="1"/>
  <c r="H973" i="1"/>
  <c r="Y972" i="1"/>
  <c r="Z972" i="1" s="1"/>
  <c r="AA972" i="1" s="1"/>
  <c r="R972" i="1"/>
  <c r="H972" i="1"/>
  <c r="Y971" i="1"/>
  <c r="Z971" i="1" s="1"/>
  <c r="AA971" i="1" s="1"/>
  <c r="R971" i="1"/>
  <c r="H971" i="1"/>
  <c r="Y970" i="1"/>
  <c r="Z970" i="1" s="1"/>
  <c r="AA970" i="1" s="1"/>
  <c r="R970" i="1"/>
  <c r="H970" i="1"/>
  <c r="Y969" i="1"/>
  <c r="R969" i="1"/>
  <c r="H969" i="1"/>
  <c r="Y968" i="1"/>
  <c r="Z968" i="1" s="1"/>
  <c r="AA968" i="1" s="1"/>
  <c r="R968" i="1"/>
  <c r="H968" i="1"/>
  <c r="Y967" i="1"/>
  <c r="Z967" i="1" s="1"/>
  <c r="AA967" i="1" s="1"/>
  <c r="R967" i="1"/>
  <c r="H967" i="1"/>
  <c r="Y966" i="1"/>
  <c r="Z966" i="1" s="1"/>
  <c r="AA966" i="1" s="1"/>
  <c r="R966" i="1"/>
  <c r="H966" i="1"/>
  <c r="Y965" i="1"/>
  <c r="R965" i="1"/>
  <c r="H965" i="1"/>
  <c r="Y964" i="1"/>
  <c r="Z964" i="1" s="1"/>
  <c r="AA964" i="1" s="1"/>
  <c r="R964" i="1"/>
  <c r="H964" i="1"/>
  <c r="Y963" i="1"/>
  <c r="Z963" i="1" s="1"/>
  <c r="AA963" i="1" s="1"/>
  <c r="R963" i="1"/>
  <c r="H963" i="1"/>
  <c r="Y962" i="1"/>
  <c r="Z962" i="1" s="1"/>
  <c r="AA962" i="1" s="1"/>
  <c r="AB962" i="1" s="1"/>
  <c r="R962" i="1"/>
  <c r="H962" i="1"/>
  <c r="Y961" i="1"/>
  <c r="Z961" i="1" s="1"/>
  <c r="AA961" i="1" s="1"/>
  <c r="R961" i="1"/>
  <c r="H961" i="1"/>
  <c r="Y960" i="1"/>
  <c r="Z960" i="1" s="1"/>
  <c r="R960" i="1"/>
  <c r="H960" i="1"/>
  <c r="Y959" i="1"/>
  <c r="Z959" i="1" s="1"/>
  <c r="AA959" i="1" s="1"/>
  <c r="R959" i="1"/>
  <c r="H959" i="1"/>
  <c r="Y958" i="1"/>
  <c r="R958" i="1"/>
  <c r="H958" i="1"/>
  <c r="Y957" i="1"/>
  <c r="R957" i="1"/>
  <c r="H957" i="1"/>
  <c r="Y956" i="1"/>
  <c r="Z956" i="1" s="1"/>
  <c r="AA956" i="1" s="1"/>
  <c r="R956" i="1"/>
  <c r="H956" i="1"/>
  <c r="Y955" i="1"/>
  <c r="Z955" i="1" s="1"/>
  <c r="R955" i="1"/>
  <c r="H955" i="1"/>
  <c r="Z954" i="1"/>
  <c r="AA954" i="1" s="1"/>
  <c r="Y954" i="1"/>
  <c r="R954" i="1"/>
  <c r="H954" i="1"/>
  <c r="Y953" i="1"/>
  <c r="Z953" i="1" s="1"/>
  <c r="AA953" i="1" s="1"/>
  <c r="R953" i="1"/>
  <c r="H953" i="1"/>
  <c r="Y952" i="1"/>
  <c r="Z952" i="1" s="1"/>
  <c r="R952" i="1"/>
  <c r="H952" i="1"/>
  <c r="AA951" i="1"/>
  <c r="Y951" i="1"/>
  <c r="Z951" i="1" s="1"/>
  <c r="R951" i="1"/>
  <c r="H951" i="1"/>
  <c r="Y950" i="1"/>
  <c r="R950" i="1"/>
  <c r="H950" i="1"/>
  <c r="Y949" i="1"/>
  <c r="Z949" i="1" s="1"/>
  <c r="AA949" i="1" s="1"/>
  <c r="R949" i="1"/>
  <c r="H949" i="1"/>
  <c r="Y948" i="1"/>
  <c r="Z948" i="1" s="1"/>
  <c r="AA948" i="1" s="1"/>
  <c r="R948" i="1"/>
  <c r="H948" i="1"/>
  <c r="Y947" i="1"/>
  <c r="Z947" i="1" s="1"/>
  <c r="R947" i="1"/>
  <c r="H947" i="1"/>
  <c r="Y946" i="1"/>
  <c r="R946" i="1"/>
  <c r="H946" i="1"/>
  <c r="Y945" i="1"/>
  <c r="R945" i="1"/>
  <c r="H945" i="1"/>
  <c r="Y944" i="1"/>
  <c r="Z944" i="1" s="1"/>
  <c r="R944" i="1"/>
  <c r="H944" i="1"/>
  <c r="Y943" i="1"/>
  <c r="Z943" i="1" s="1"/>
  <c r="AA943" i="1" s="1"/>
  <c r="R943" i="1"/>
  <c r="H943" i="1"/>
  <c r="Y942" i="1"/>
  <c r="Z942" i="1" s="1"/>
  <c r="AA942" i="1" s="1"/>
  <c r="R942" i="1"/>
  <c r="H942" i="1"/>
  <c r="Y941" i="1"/>
  <c r="R941" i="1"/>
  <c r="H941" i="1"/>
  <c r="Y940" i="1"/>
  <c r="R940" i="1"/>
  <c r="H940" i="1"/>
  <c r="Y939" i="1"/>
  <c r="R939" i="1"/>
  <c r="H939" i="1"/>
  <c r="Y938" i="1"/>
  <c r="Z938" i="1" s="1"/>
  <c r="AA938" i="1" s="1"/>
  <c r="R938" i="1"/>
  <c r="H938" i="1"/>
  <c r="Y937" i="1"/>
  <c r="Z937" i="1" s="1"/>
  <c r="AA937" i="1" s="1"/>
  <c r="R937" i="1"/>
  <c r="H937" i="1"/>
  <c r="Y936" i="1"/>
  <c r="Z936" i="1" s="1"/>
  <c r="AA936" i="1" s="1"/>
  <c r="R936" i="1"/>
  <c r="H936" i="1"/>
  <c r="Y935" i="1"/>
  <c r="R935" i="1"/>
  <c r="H935" i="1"/>
  <c r="Y934" i="1"/>
  <c r="Z934" i="1" s="1"/>
  <c r="AA934" i="1" s="1"/>
  <c r="R934" i="1"/>
  <c r="H934" i="1"/>
  <c r="Y933" i="1"/>
  <c r="R933" i="1"/>
  <c r="H933" i="1"/>
  <c r="Y932" i="1"/>
  <c r="R932" i="1"/>
  <c r="H932" i="1"/>
  <c r="Y931" i="1"/>
  <c r="R931" i="1"/>
  <c r="H931" i="1"/>
  <c r="Y930" i="1"/>
  <c r="Z930" i="1" s="1"/>
  <c r="AA930" i="1" s="1"/>
  <c r="R930" i="1"/>
  <c r="H930" i="1"/>
  <c r="Y929" i="1"/>
  <c r="Z929" i="1" s="1"/>
  <c r="AA929" i="1" s="1"/>
  <c r="R929" i="1"/>
  <c r="H929" i="1"/>
  <c r="Y928" i="1"/>
  <c r="Z928" i="1" s="1"/>
  <c r="AA928" i="1" s="1"/>
  <c r="R928" i="1"/>
  <c r="H928" i="1"/>
  <c r="Y927" i="1"/>
  <c r="R927" i="1"/>
  <c r="H927" i="1"/>
  <c r="Y926" i="1"/>
  <c r="Z926" i="1" s="1"/>
  <c r="AA926" i="1" s="1"/>
  <c r="R926" i="1"/>
  <c r="H926" i="1"/>
  <c r="Y925" i="1"/>
  <c r="R925" i="1"/>
  <c r="H925" i="1"/>
  <c r="Y924" i="1"/>
  <c r="R924" i="1"/>
  <c r="H924" i="1"/>
  <c r="Y923" i="1"/>
  <c r="R923" i="1"/>
  <c r="H923" i="1"/>
  <c r="Z922" i="1"/>
  <c r="AA922" i="1" s="1"/>
  <c r="Y922" i="1"/>
  <c r="R922" i="1"/>
  <c r="H922" i="1"/>
  <c r="Y921" i="1"/>
  <c r="R921" i="1"/>
  <c r="H921" i="1"/>
  <c r="Y920" i="1"/>
  <c r="R920" i="1"/>
  <c r="H920" i="1"/>
  <c r="Y919" i="1"/>
  <c r="R919" i="1"/>
  <c r="H919" i="1"/>
  <c r="Y918" i="1"/>
  <c r="R918" i="1"/>
  <c r="H918" i="1"/>
  <c r="Y917" i="1"/>
  <c r="R917" i="1"/>
  <c r="H917" i="1"/>
  <c r="Y916" i="1"/>
  <c r="Z916" i="1" s="1"/>
  <c r="AA916" i="1" s="1"/>
  <c r="R916" i="1"/>
  <c r="H916" i="1"/>
  <c r="Y915" i="1"/>
  <c r="R915" i="1"/>
  <c r="H915" i="1"/>
  <c r="Z914" i="1"/>
  <c r="AA914" i="1" s="1"/>
  <c r="Y914" i="1"/>
  <c r="R914" i="1"/>
  <c r="H914" i="1"/>
  <c r="Y913" i="1"/>
  <c r="R913" i="1"/>
  <c r="H913" i="1"/>
  <c r="Y912" i="1"/>
  <c r="R912" i="1"/>
  <c r="H912" i="1"/>
  <c r="Y911" i="1"/>
  <c r="R911" i="1"/>
  <c r="H911" i="1"/>
  <c r="Y910" i="1"/>
  <c r="R910" i="1"/>
  <c r="H910" i="1"/>
  <c r="Y909" i="1"/>
  <c r="R909" i="1"/>
  <c r="H909" i="1"/>
  <c r="Y908" i="1"/>
  <c r="R908" i="1"/>
  <c r="H908" i="1"/>
  <c r="Y907" i="1"/>
  <c r="R907" i="1"/>
  <c r="H907" i="1"/>
  <c r="Y906" i="1"/>
  <c r="R906" i="1"/>
  <c r="H906" i="1"/>
  <c r="Y905" i="1"/>
  <c r="Z905" i="1" s="1"/>
  <c r="AA905" i="1" s="1"/>
  <c r="R905" i="1"/>
  <c r="H905" i="1"/>
  <c r="Y904" i="1"/>
  <c r="Z904" i="1" s="1"/>
  <c r="AA904" i="1" s="1"/>
  <c r="R904" i="1"/>
  <c r="H904" i="1"/>
  <c r="Y903" i="1"/>
  <c r="R903" i="1"/>
  <c r="H903" i="1"/>
  <c r="Y902" i="1"/>
  <c r="Z902" i="1" s="1"/>
  <c r="R902" i="1"/>
  <c r="H902" i="1"/>
  <c r="Y901" i="1"/>
  <c r="R901" i="1"/>
  <c r="H901" i="1"/>
  <c r="Z900" i="1"/>
  <c r="AA900" i="1" s="1"/>
  <c r="Y900" i="1"/>
  <c r="R900" i="1"/>
  <c r="H900" i="1"/>
  <c r="Z899" i="1"/>
  <c r="AA899" i="1" s="1"/>
  <c r="Y899" i="1"/>
  <c r="R899" i="1"/>
  <c r="H899" i="1"/>
  <c r="Z898" i="1"/>
  <c r="AA898" i="1" s="1"/>
  <c r="AB898" i="1" s="1"/>
  <c r="Y898" i="1"/>
  <c r="R898" i="1"/>
  <c r="H898" i="1"/>
  <c r="AA897" i="1"/>
  <c r="Y897" i="1"/>
  <c r="Z897" i="1" s="1"/>
  <c r="R897" i="1"/>
  <c r="H897" i="1"/>
  <c r="Y896" i="1"/>
  <c r="R896" i="1"/>
  <c r="H896" i="1"/>
  <c r="Y895" i="1"/>
  <c r="R895" i="1"/>
  <c r="H895" i="1"/>
  <c r="Y894" i="1"/>
  <c r="Z894" i="1" s="1"/>
  <c r="AA894" i="1" s="1"/>
  <c r="R894" i="1"/>
  <c r="H894" i="1"/>
  <c r="Y893" i="1"/>
  <c r="R893" i="1"/>
  <c r="H893" i="1"/>
  <c r="Y892" i="1"/>
  <c r="R892" i="1"/>
  <c r="H892" i="1"/>
  <c r="Y891" i="1"/>
  <c r="Z891" i="1" s="1"/>
  <c r="AA891" i="1" s="1"/>
  <c r="R891" i="1"/>
  <c r="H891" i="1"/>
  <c r="Y890" i="1"/>
  <c r="Z890" i="1" s="1"/>
  <c r="AA890" i="1" s="1"/>
  <c r="AB890" i="1" s="1"/>
  <c r="R890" i="1"/>
  <c r="H890" i="1"/>
  <c r="Y889" i="1"/>
  <c r="Z889" i="1" s="1"/>
  <c r="AA889" i="1" s="1"/>
  <c r="R889" i="1"/>
  <c r="H889" i="1"/>
  <c r="Y888" i="1"/>
  <c r="R888" i="1"/>
  <c r="H888" i="1"/>
  <c r="Y887" i="1"/>
  <c r="R887" i="1"/>
  <c r="H887" i="1"/>
  <c r="Y886" i="1"/>
  <c r="Z886" i="1" s="1"/>
  <c r="R886" i="1"/>
  <c r="H886" i="1"/>
  <c r="Y885" i="1"/>
  <c r="R885" i="1"/>
  <c r="H885" i="1"/>
  <c r="Y884" i="1"/>
  <c r="Z884" i="1" s="1"/>
  <c r="R884" i="1"/>
  <c r="H884" i="1"/>
  <c r="Y883" i="1"/>
  <c r="Z883" i="1" s="1"/>
  <c r="AA883" i="1" s="1"/>
  <c r="R883" i="1"/>
  <c r="H883" i="1"/>
  <c r="Y882" i="1"/>
  <c r="Z882" i="1" s="1"/>
  <c r="AA882" i="1" s="1"/>
  <c r="AB882" i="1" s="1"/>
  <c r="R882" i="1"/>
  <c r="H882" i="1"/>
  <c r="Y881" i="1"/>
  <c r="R881" i="1"/>
  <c r="H881" i="1"/>
  <c r="Y880" i="1"/>
  <c r="Z880" i="1" s="1"/>
  <c r="AA880" i="1" s="1"/>
  <c r="R880" i="1"/>
  <c r="H880" i="1"/>
  <c r="Y879" i="1"/>
  <c r="Z879" i="1" s="1"/>
  <c r="AA879" i="1" s="1"/>
  <c r="R879" i="1"/>
  <c r="H879" i="1"/>
  <c r="Y878" i="1"/>
  <c r="R878" i="1"/>
  <c r="H878" i="1"/>
  <c r="Y877" i="1"/>
  <c r="Z877" i="1" s="1"/>
  <c r="R877" i="1"/>
  <c r="H877" i="1"/>
  <c r="Z876" i="1"/>
  <c r="Y876" i="1"/>
  <c r="R876" i="1"/>
  <c r="H876" i="1"/>
  <c r="Y875" i="1"/>
  <c r="R875" i="1"/>
  <c r="H875" i="1"/>
  <c r="AB874" i="1"/>
  <c r="Y874" i="1"/>
  <c r="Z874" i="1" s="1"/>
  <c r="AA874" i="1" s="1"/>
  <c r="R874" i="1"/>
  <c r="H874" i="1"/>
  <c r="Z873" i="1"/>
  <c r="AA873" i="1" s="1"/>
  <c r="Y873" i="1"/>
  <c r="R873" i="1"/>
  <c r="H873" i="1"/>
  <c r="Y872" i="1"/>
  <c r="Z872" i="1" s="1"/>
  <c r="AA872" i="1" s="1"/>
  <c r="R872" i="1"/>
  <c r="H872" i="1"/>
  <c r="Y871" i="1"/>
  <c r="Z871" i="1" s="1"/>
  <c r="AA871" i="1" s="1"/>
  <c r="R871" i="1"/>
  <c r="H871" i="1"/>
  <c r="Z870" i="1"/>
  <c r="AA870" i="1" s="1"/>
  <c r="Y870" i="1"/>
  <c r="R870" i="1"/>
  <c r="H870" i="1"/>
  <c r="Y869" i="1"/>
  <c r="Z869" i="1" s="1"/>
  <c r="R869" i="1"/>
  <c r="H869" i="1"/>
  <c r="Y868" i="1"/>
  <c r="R868" i="1"/>
  <c r="H868" i="1"/>
  <c r="Y867" i="1"/>
  <c r="R867" i="1"/>
  <c r="H867" i="1"/>
  <c r="Y866" i="1"/>
  <c r="Z866" i="1" s="1"/>
  <c r="AA866" i="1" s="1"/>
  <c r="R866" i="1"/>
  <c r="H866" i="1"/>
  <c r="Z865" i="1"/>
  <c r="AA865" i="1" s="1"/>
  <c r="AB865" i="1" s="1"/>
  <c r="Y865" i="1"/>
  <c r="R865" i="1"/>
  <c r="H865" i="1"/>
  <c r="Y864" i="1"/>
  <c r="Z864" i="1" s="1"/>
  <c r="AA864" i="1" s="1"/>
  <c r="R864" i="1"/>
  <c r="H864" i="1"/>
  <c r="Y863" i="1"/>
  <c r="R863" i="1"/>
  <c r="H863" i="1"/>
  <c r="Y862" i="1"/>
  <c r="Z862" i="1" s="1"/>
  <c r="AA862" i="1" s="1"/>
  <c r="R862" i="1"/>
  <c r="H862" i="1"/>
  <c r="Y861" i="1"/>
  <c r="R861" i="1"/>
  <c r="H861" i="1"/>
  <c r="Z860" i="1"/>
  <c r="AA860" i="1" s="1"/>
  <c r="Y860" i="1"/>
  <c r="R860" i="1"/>
  <c r="H860" i="1"/>
  <c r="Y859" i="1"/>
  <c r="R859" i="1"/>
  <c r="H859" i="1"/>
  <c r="Y858" i="1"/>
  <c r="Z858" i="1" s="1"/>
  <c r="AA858" i="1" s="1"/>
  <c r="R858" i="1"/>
  <c r="H858" i="1"/>
  <c r="Y857" i="1"/>
  <c r="Z857" i="1" s="1"/>
  <c r="AA857" i="1" s="1"/>
  <c r="R857" i="1"/>
  <c r="H857" i="1"/>
  <c r="Y856" i="1"/>
  <c r="Z856" i="1" s="1"/>
  <c r="AA856" i="1" s="1"/>
  <c r="R856" i="1"/>
  <c r="H856" i="1"/>
  <c r="Y855" i="1"/>
  <c r="R855" i="1"/>
  <c r="H855" i="1"/>
  <c r="Y854" i="1"/>
  <c r="Z854" i="1" s="1"/>
  <c r="AA854" i="1" s="1"/>
  <c r="R854" i="1"/>
  <c r="H854" i="1"/>
  <c r="Y853" i="1"/>
  <c r="R853" i="1"/>
  <c r="H853" i="1"/>
  <c r="Y852" i="1"/>
  <c r="Z852" i="1" s="1"/>
  <c r="AA852" i="1" s="1"/>
  <c r="R852" i="1"/>
  <c r="H852" i="1"/>
  <c r="Y851" i="1"/>
  <c r="R851" i="1"/>
  <c r="H851" i="1"/>
  <c r="Y850" i="1"/>
  <c r="Z850" i="1" s="1"/>
  <c r="AA850" i="1" s="1"/>
  <c r="R850" i="1"/>
  <c r="H850" i="1"/>
  <c r="Y849" i="1"/>
  <c r="Z849" i="1" s="1"/>
  <c r="AA849" i="1" s="1"/>
  <c r="R849" i="1"/>
  <c r="H849" i="1"/>
  <c r="Z848" i="1"/>
  <c r="AA848" i="1" s="1"/>
  <c r="Y848" i="1"/>
  <c r="R848" i="1"/>
  <c r="H848" i="1"/>
  <c r="Y847" i="1"/>
  <c r="R847" i="1"/>
  <c r="H847" i="1"/>
  <c r="Y846" i="1"/>
  <c r="Z846" i="1" s="1"/>
  <c r="AA846" i="1" s="1"/>
  <c r="R846" i="1"/>
  <c r="H846" i="1"/>
  <c r="Y845" i="1"/>
  <c r="R845" i="1"/>
  <c r="H845" i="1"/>
  <c r="Y844" i="1"/>
  <c r="Z844" i="1" s="1"/>
  <c r="AA844" i="1" s="1"/>
  <c r="R844" i="1"/>
  <c r="H844" i="1"/>
  <c r="Y843" i="1"/>
  <c r="R843" i="1"/>
  <c r="H843" i="1"/>
  <c r="Y842" i="1"/>
  <c r="Z842" i="1" s="1"/>
  <c r="AA842" i="1" s="1"/>
  <c r="R842" i="1"/>
  <c r="H842" i="1"/>
  <c r="Y841" i="1"/>
  <c r="Z841" i="1" s="1"/>
  <c r="AA841" i="1" s="1"/>
  <c r="R841" i="1"/>
  <c r="H841" i="1"/>
  <c r="Y840" i="1"/>
  <c r="Z840" i="1" s="1"/>
  <c r="AA840" i="1" s="1"/>
  <c r="R840" i="1"/>
  <c r="H840" i="1"/>
  <c r="Y839" i="1"/>
  <c r="R839" i="1"/>
  <c r="H839" i="1"/>
  <c r="Z838" i="1"/>
  <c r="AA838" i="1" s="1"/>
  <c r="Y838" i="1"/>
  <c r="R838" i="1"/>
  <c r="H838" i="1"/>
  <c r="Y837" i="1"/>
  <c r="R837" i="1"/>
  <c r="H837" i="1"/>
  <c r="Z836" i="1"/>
  <c r="AA836" i="1" s="1"/>
  <c r="Y836" i="1"/>
  <c r="R836" i="1"/>
  <c r="H836" i="1"/>
  <c r="Y835" i="1"/>
  <c r="R835" i="1"/>
  <c r="H835" i="1"/>
  <c r="Y834" i="1"/>
  <c r="Z834" i="1" s="1"/>
  <c r="AA834" i="1" s="1"/>
  <c r="R834" i="1"/>
  <c r="H834" i="1"/>
  <c r="Y833" i="1"/>
  <c r="Z833" i="1" s="1"/>
  <c r="AA833" i="1" s="1"/>
  <c r="R833" i="1"/>
  <c r="H833" i="1"/>
  <c r="Y832" i="1"/>
  <c r="Z832" i="1" s="1"/>
  <c r="AA832" i="1" s="1"/>
  <c r="R832" i="1"/>
  <c r="H832" i="1"/>
  <c r="Y831" i="1"/>
  <c r="R831" i="1"/>
  <c r="H831" i="1"/>
  <c r="Y830" i="1"/>
  <c r="Z830" i="1" s="1"/>
  <c r="AA830" i="1" s="1"/>
  <c r="R830" i="1"/>
  <c r="H830" i="1"/>
  <c r="Y829" i="1"/>
  <c r="R829" i="1"/>
  <c r="H829" i="1"/>
  <c r="Y828" i="1"/>
  <c r="Z828" i="1" s="1"/>
  <c r="AA828" i="1" s="1"/>
  <c r="R828" i="1"/>
  <c r="H828" i="1"/>
  <c r="Y827" i="1"/>
  <c r="R827" i="1"/>
  <c r="H827" i="1"/>
  <c r="Y826" i="1"/>
  <c r="Z826" i="1" s="1"/>
  <c r="AA826" i="1" s="1"/>
  <c r="R826" i="1"/>
  <c r="H826" i="1"/>
  <c r="Y825" i="1"/>
  <c r="Z825" i="1" s="1"/>
  <c r="AA825" i="1" s="1"/>
  <c r="R825" i="1"/>
  <c r="H825" i="1"/>
  <c r="Y824" i="1"/>
  <c r="Z824" i="1" s="1"/>
  <c r="AA824" i="1" s="1"/>
  <c r="R824" i="1"/>
  <c r="H824" i="1"/>
  <c r="Y823" i="1"/>
  <c r="R823" i="1"/>
  <c r="H823" i="1"/>
  <c r="Z822" i="1"/>
  <c r="AA822" i="1" s="1"/>
  <c r="AB822" i="1" s="1"/>
  <c r="Y822" i="1"/>
  <c r="R822" i="1"/>
  <c r="H822" i="1"/>
  <c r="Y821" i="1"/>
  <c r="R821" i="1"/>
  <c r="H821" i="1"/>
  <c r="Y820" i="1"/>
  <c r="Z820" i="1" s="1"/>
  <c r="AA820" i="1" s="1"/>
  <c r="R820" i="1"/>
  <c r="H820" i="1"/>
  <c r="Y819" i="1"/>
  <c r="R819" i="1"/>
  <c r="H819" i="1"/>
  <c r="Y818" i="1"/>
  <c r="Z818" i="1" s="1"/>
  <c r="AA818" i="1" s="1"/>
  <c r="R818" i="1"/>
  <c r="H818" i="1"/>
  <c r="Y817" i="1"/>
  <c r="Z817" i="1" s="1"/>
  <c r="AA817" i="1" s="1"/>
  <c r="R817" i="1"/>
  <c r="H817" i="1"/>
  <c r="Y816" i="1"/>
  <c r="R816" i="1"/>
  <c r="H816" i="1"/>
  <c r="Y815" i="1"/>
  <c r="R815" i="1"/>
  <c r="H815" i="1"/>
  <c r="Y814" i="1"/>
  <c r="Z814" i="1" s="1"/>
  <c r="AA814" i="1" s="1"/>
  <c r="R814" i="1"/>
  <c r="H814" i="1"/>
  <c r="Y813" i="1"/>
  <c r="R813" i="1"/>
  <c r="H813" i="1"/>
  <c r="Y812" i="1"/>
  <c r="Z812" i="1" s="1"/>
  <c r="AA812" i="1" s="1"/>
  <c r="R812" i="1"/>
  <c r="H812" i="1"/>
  <c r="Y811" i="1"/>
  <c r="R811" i="1"/>
  <c r="H811" i="1"/>
  <c r="Y810" i="1"/>
  <c r="Z810" i="1" s="1"/>
  <c r="AA810" i="1" s="1"/>
  <c r="R810" i="1"/>
  <c r="H810" i="1"/>
  <c r="Y809" i="1"/>
  <c r="Z809" i="1" s="1"/>
  <c r="AA809" i="1" s="1"/>
  <c r="R809" i="1"/>
  <c r="H809" i="1"/>
  <c r="Y808" i="1"/>
  <c r="Z808" i="1" s="1"/>
  <c r="AA808" i="1" s="1"/>
  <c r="R808" i="1"/>
  <c r="H808" i="1"/>
  <c r="Y807" i="1"/>
  <c r="R807" i="1"/>
  <c r="H807" i="1"/>
  <c r="Y806" i="1"/>
  <c r="Z806" i="1" s="1"/>
  <c r="AA806" i="1" s="1"/>
  <c r="R806" i="1"/>
  <c r="H806" i="1"/>
  <c r="Y805" i="1"/>
  <c r="R805" i="1"/>
  <c r="H805" i="1"/>
  <c r="Y804" i="1"/>
  <c r="Z804" i="1" s="1"/>
  <c r="AA804" i="1" s="1"/>
  <c r="R804" i="1"/>
  <c r="H804" i="1"/>
  <c r="Y803" i="1"/>
  <c r="R803" i="1"/>
  <c r="H803" i="1"/>
  <c r="Z802" i="1"/>
  <c r="AA802" i="1" s="1"/>
  <c r="AB802" i="1" s="1"/>
  <c r="Y802" i="1"/>
  <c r="R802" i="1"/>
  <c r="H802" i="1"/>
  <c r="Y801" i="1"/>
  <c r="Z801" i="1" s="1"/>
  <c r="AA801" i="1" s="1"/>
  <c r="R801" i="1"/>
  <c r="H801" i="1"/>
  <c r="Z800" i="1"/>
  <c r="AA800" i="1" s="1"/>
  <c r="Y800" i="1"/>
  <c r="R800" i="1"/>
  <c r="H800" i="1"/>
  <c r="Y799" i="1"/>
  <c r="R799" i="1"/>
  <c r="H799" i="1"/>
  <c r="Z798" i="1"/>
  <c r="AA798" i="1" s="1"/>
  <c r="AB798" i="1" s="1"/>
  <c r="Y798" i="1"/>
  <c r="R798" i="1"/>
  <c r="H798" i="1"/>
  <c r="Y797" i="1"/>
  <c r="R797" i="1"/>
  <c r="H797" i="1"/>
  <c r="Y796" i="1"/>
  <c r="Z796" i="1" s="1"/>
  <c r="AA796" i="1" s="1"/>
  <c r="R796" i="1"/>
  <c r="H796" i="1"/>
  <c r="Y795" i="1"/>
  <c r="R795" i="1"/>
  <c r="H795" i="1"/>
  <c r="Y794" i="1"/>
  <c r="R794" i="1"/>
  <c r="H794" i="1"/>
  <c r="Y793" i="1"/>
  <c r="R793" i="1"/>
  <c r="H793" i="1"/>
  <c r="Z792" i="1"/>
  <c r="AA792" i="1" s="1"/>
  <c r="Y792" i="1"/>
  <c r="R792" i="1"/>
  <c r="H792" i="1"/>
  <c r="Y791" i="1"/>
  <c r="R791" i="1"/>
  <c r="H791" i="1"/>
  <c r="Y790" i="1"/>
  <c r="R790" i="1"/>
  <c r="H790" i="1"/>
  <c r="AA789" i="1"/>
  <c r="Y789" i="1"/>
  <c r="Z789" i="1" s="1"/>
  <c r="R789" i="1"/>
  <c r="H789" i="1"/>
  <c r="Y788" i="1"/>
  <c r="Z788" i="1" s="1"/>
  <c r="AA788" i="1" s="1"/>
  <c r="R788" i="1"/>
  <c r="H788" i="1"/>
  <c r="Y787" i="1"/>
  <c r="Z787" i="1" s="1"/>
  <c r="R787" i="1"/>
  <c r="H787" i="1"/>
  <c r="Y786" i="1"/>
  <c r="Z786" i="1" s="1"/>
  <c r="R786" i="1"/>
  <c r="H786" i="1"/>
  <c r="Y785" i="1"/>
  <c r="R785" i="1"/>
  <c r="H785" i="1"/>
  <c r="Y784" i="1"/>
  <c r="R784" i="1"/>
  <c r="H784" i="1"/>
  <c r="Y783" i="1"/>
  <c r="Z783" i="1" s="1"/>
  <c r="AA783" i="1" s="1"/>
  <c r="R783" i="1"/>
  <c r="H783" i="1"/>
  <c r="Y782" i="1"/>
  <c r="R782" i="1"/>
  <c r="H782" i="1"/>
  <c r="Y781" i="1"/>
  <c r="Z781" i="1" s="1"/>
  <c r="AA781" i="1" s="1"/>
  <c r="R781" i="1"/>
  <c r="H781" i="1"/>
  <c r="Y780" i="1"/>
  <c r="Z780" i="1" s="1"/>
  <c r="AA780" i="1" s="1"/>
  <c r="R780" i="1"/>
  <c r="H780" i="1"/>
  <c r="Y779" i="1"/>
  <c r="Z779" i="1" s="1"/>
  <c r="AA779" i="1" s="1"/>
  <c r="R779" i="1"/>
  <c r="H779" i="1"/>
  <c r="Y778" i="1"/>
  <c r="Z778" i="1" s="1"/>
  <c r="AA778" i="1" s="1"/>
  <c r="R778" i="1"/>
  <c r="H778" i="1"/>
  <c r="Y777" i="1"/>
  <c r="Z777" i="1" s="1"/>
  <c r="AA777" i="1" s="1"/>
  <c r="R777" i="1"/>
  <c r="H777" i="1"/>
  <c r="Y776" i="1"/>
  <c r="Z776" i="1" s="1"/>
  <c r="AA776" i="1" s="1"/>
  <c r="AB776" i="1" s="1"/>
  <c r="R776" i="1"/>
  <c r="H776" i="1"/>
  <c r="Y775" i="1"/>
  <c r="Z775" i="1" s="1"/>
  <c r="AA775" i="1" s="1"/>
  <c r="R775" i="1"/>
  <c r="H775" i="1"/>
  <c r="Y774" i="1"/>
  <c r="R774" i="1"/>
  <c r="H774" i="1"/>
  <c r="Y773" i="1"/>
  <c r="Z773" i="1" s="1"/>
  <c r="AA773" i="1" s="1"/>
  <c r="R773" i="1"/>
  <c r="H773" i="1"/>
  <c r="Y772" i="1"/>
  <c r="R772" i="1"/>
  <c r="H772" i="1"/>
  <c r="Y771" i="1"/>
  <c r="Z771" i="1" s="1"/>
  <c r="AA771" i="1" s="1"/>
  <c r="R771" i="1"/>
  <c r="H771" i="1"/>
  <c r="Y770" i="1"/>
  <c r="Z770" i="1" s="1"/>
  <c r="AA770" i="1" s="1"/>
  <c r="R770" i="1"/>
  <c r="H770" i="1"/>
  <c r="Y769" i="1"/>
  <c r="Z769" i="1" s="1"/>
  <c r="AA769" i="1" s="1"/>
  <c r="R769" i="1"/>
  <c r="H769" i="1"/>
  <c r="Y768" i="1"/>
  <c r="Z768" i="1" s="1"/>
  <c r="AA768" i="1" s="1"/>
  <c r="AB768" i="1" s="1"/>
  <c r="R768" i="1"/>
  <c r="H768" i="1"/>
  <c r="AB767" i="1"/>
  <c r="Y767" i="1"/>
  <c r="Z767" i="1" s="1"/>
  <c r="AA767" i="1" s="1"/>
  <c r="R767" i="1"/>
  <c r="H767" i="1"/>
  <c r="Y766" i="1"/>
  <c r="R766" i="1"/>
  <c r="H766" i="1"/>
  <c r="Y765" i="1"/>
  <c r="Z765" i="1" s="1"/>
  <c r="AA765" i="1" s="1"/>
  <c r="R765" i="1"/>
  <c r="H765" i="1"/>
  <c r="Y764" i="1"/>
  <c r="R764" i="1"/>
  <c r="H764" i="1"/>
  <c r="Y763" i="1"/>
  <c r="Z763" i="1" s="1"/>
  <c r="AA763" i="1" s="1"/>
  <c r="R763" i="1"/>
  <c r="H763" i="1"/>
  <c r="Y762" i="1"/>
  <c r="Z762" i="1" s="1"/>
  <c r="AA762" i="1" s="1"/>
  <c r="R762" i="1"/>
  <c r="H762" i="1"/>
  <c r="Y761" i="1"/>
  <c r="Z761" i="1" s="1"/>
  <c r="AA761" i="1" s="1"/>
  <c r="R761" i="1"/>
  <c r="H761" i="1"/>
  <c r="Y760" i="1"/>
  <c r="Z760" i="1" s="1"/>
  <c r="AA760" i="1" s="1"/>
  <c r="AB760" i="1" s="1"/>
  <c r="R760" i="1"/>
  <c r="H760" i="1"/>
  <c r="Y759" i="1"/>
  <c r="Z759" i="1" s="1"/>
  <c r="AA759" i="1" s="1"/>
  <c r="R759" i="1"/>
  <c r="H759" i="1"/>
  <c r="Y758" i="1"/>
  <c r="R758" i="1"/>
  <c r="H758" i="1"/>
  <c r="Y757" i="1"/>
  <c r="Z757" i="1" s="1"/>
  <c r="AA757" i="1" s="1"/>
  <c r="R757" i="1"/>
  <c r="H757" i="1"/>
  <c r="Y756" i="1"/>
  <c r="R756" i="1"/>
  <c r="H756" i="1"/>
  <c r="Y755" i="1"/>
  <c r="Z755" i="1" s="1"/>
  <c r="AA755" i="1" s="1"/>
  <c r="R755" i="1"/>
  <c r="H755" i="1"/>
  <c r="AB754" i="1"/>
  <c r="Y754" i="1"/>
  <c r="Z754" i="1" s="1"/>
  <c r="AA754" i="1" s="1"/>
  <c r="R754" i="1"/>
  <c r="H754" i="1"/>
  <c r="Y753" i="1"/>
  <c r="Z753" i="1" s="1"/>
  <c r="AA753" i="1" s="1"/>
  <c r="R753" i="1"/>
  <c r="H753" i="1"/>
  <c r="Y752" i="1"/>
  <c r="Z752" i="1" s="1"/>
  <c r="AA752" i="1" s="1"/>
  <c r="R752" i="1"/>
  <c r="H752" i="1"/>
  <c r="Y751" i="1"/>
  <c r="Z751" i="1" s="1"/>
  <c r="AA751" i="1" s="1"/>
  <c r="R751" i="1"/>
  <c r="H751" i="1"/>
  <c r="Y750" i="1"/>
  <c r="R750" i="1"/>
  <c r="H750" i="1"/>
  <c r="Y749" i="1"/>
  <c r="Z749" i="1" s="1"/>
  <c r="AA749" i="1" s="1"/>
  <c r="R749" i="1"/>
  <c r="H749" i="1"/>
  <c r="Y748" i="1"/>
  <c r="R748" i="1"/>
  <c r="H748" i="1"/>
  <c r="Z747" i="1"/>
  <c r="AA747" i="1" s="1"/>
  <c r="Y747" i="1"/>
  <c r="R747" i="1"/>
  <c r="H747" i="1"/>
  <c r="Y746" i="1"/>
  <c r="Z746" i="1" s="1"/>
  <c r="AA746" i="1" s="1"/>
  <c r="R746" i="1"/>
  <c r="H746" i="1"/>
  <c r="Y745" i="1"/>
  <c r="Z745" i="1" s="1"/>
  <c r="AA745" i="1" s="1"/>
  <c r="R745" i="1"/>
  <c r="H745" i="1"/>
  <c r="Y744" i="1"/>
  <c r="Z744" i="1" s="1"/>
  <c r="AA744" i="1" s="1"/>
  <c r="R744" i="1"/>
  <c r="H744" i="1"/>
  <c r="Y743" i="1"/>
  <c r="Z743" i="1" s="1"/>
  <c r="AA743" i="1" s="1"/>
  <c r="R743" i="1"/>
  <c r="H743" i="1"/>
  <c r="Y742" i="1"/>
  <c r="Z742" i="1" s="1"/>
  <c r="AA742" i="1" s="1"/>
  <c r="R742" i="1"/>
  <c r="H742" i="1"/>
  <c r="Z741" i="1"/>
  <c r="AA741" i="1" s="1"/>
  <c r="Y741" i="1"/>
  <c r="R741" i="1"/>
  <c r="H741" i="1"/>
  <c r="Y740" i="1"/>
  <c r="R740" i="1"/>
  <c r="H740" i="1"/>
  <c r="Y739" i="1"/>
  <c r="Z739" i="1" s="1"/>
  <c r="AA739" i="1" s="1"/>
  <c r="R739" i="1"/>
  <c r="H739" i="1"/>
  <c r="Y738" i="1"/>
  <c r="R738" i="1"/>
  <c r="H738" i="1"/>
  <c r="Y737" i="1"/>
  <c r="Z737" i="1" s="1"/>
  <c r="AA737" i="1" s="1"/>
  <c r="R737" i="1"/>
  <c r="H737" i="1"/>
  <c r="Z736" i="1"/>
  <c r="AA736" i="1" s="1"/>
  <c r="AB736" i="1" s="1"/>
  <c r="Y736" i="1"/>
  <c r="R736" i="1"/>
  <c r="H736" i="1"/>
  <c r="Y735" i="1"/>
  <c r="R735" i="1"/>
  <c r="H735" i="1"/>
  <c r="AA734" i="1"/>
  <c r="Y734" i="1"/>
  <c r="Z734" i="1" s="1"/>
  <c r="R734" i="1"/>
  <c r="H734" i="1"/>
  <c r="Y733" i="1"/>
  <c r="Z733" i="1" s="1"/>
  <c r="AA733" i="1" s="1"/>
  <c r="R733" i="1"/>
  <c r="H733" i="1"/>
  <c r="Y732" i="1"/>
  <c r="R732" i="1"/>
  <c r="H732" i="1"/>
  <c r="Z731" i="1"/>
  <c r="AA731" i="1" s="1"/>
  <c r="Y731" i="1"/>
  <c r="R731" i="1"/>
  <c r="H731" i="1"/>
  <c r="Y730" i="1"/>
  <c r="Z730" i="1" s="1"/>
  <c r="AA730" i="1" s="1"/>
  <c r="R730" i="1"/>
  <c r="H730" i="1"/>
  <c r="Y729" i="1"/>
  <c r="R729" i="1"/>
  <c r="H729" i="1"/>
  <c r="Y728" i="1"/>
  <c r="Z728" i="1" s="1"/>
  <c r="AA728" i="1" s="1"/>
  <c r="R728" i="1"/>
  <c r="H728" i="1"/>
  <c r="Y727" i="1"/>
  <c r="R727" i="1"/>
  <c r="H727" i="1"/>
  <c r="Y726" i="1"/>
  <c r="Z726" i="1" s="1"/>
  <c r="AA726" i="1" s="1"/>
  <c r="R726" i="1"/>
  <c r="H726" i="1"/>
  <c r="Y725" i="1"/>
  <c r="Z725" i="1" s="1"/>
  <c r="AA725" i="1" s="1"/>
  <c r="R725" i="1"/>
  <c r="H725" i="1"/>
  <c r="Z724" i="1"/>
  <c r="AA724" i="1" s="1"/>
  <c r="Y724" i="1"/>
  <c r="R724" i="1"/>
  <c r="H724" i="1"/>
  <c r="Y723" i="1"/>
  <c r="R723" i="1"/>
  <c r="H723" i="1"/>
  <c r="Z722" i="1"/>
  <c r="AA722" i="1" s="1"/>
  <c r="Y722" i="1"/>
  <c r="R722" i="1"/>
  <c r="H722" i="1"/>
  <c r="Y721" i="1"/>
  <c r="R721" i="1"/>
  <c r="H721" i="1"/>
  <c r="Z720" i="1"/>
  <c r="AA720" i="1" s="1"/>
  <c r="Y720" i="1"/>
  <c r="R720" i="1"/>
  <c r="H720" i="1"/>
  <c r="Y719" i="1"/>
  <c r="R719" i="1"/>
  <c r="H719" i="1"/>
  <c r="Y718" i="1"/>
  <c r="Z718" i="1" s="1"/>
  <c r="AA718" i="1" s="1"/>
  <c r="R718" i="1"/>
  <c r="H718" i="1"/>
  <c r="Z717" i="1"/>
  <c r="AA717" i="1" s="1"/>
  <c r="Y717" i="1"/>
  <c r="R717" i="1"/>
  <c r="H717" i="1"/>
  <c r="Y716" i="1"/>
  <c r="Z716" i="1" s="1"/>
  <c r="AA716" i="1" s="1"/>
  <c r="R716" i="1"/>
  <c r="H716" i="1"/>
  <c r="Y715" i="1"/>
  <c r="R715" i="1"/>
  <c r="H715" i="1"/>
  <c r="Y714" i="1"/>
  <c r="R714" i="1"/>
  <c r="H714" i="1"/>
  <c r="Y713" i="1"/>
  <c r="R713" i="1"/>
  <c r="H713" i="1"/>
  <c r="Y712" i="1"/>
  <c r="R712" i="1"/>
  <c r="H712" i="1"/>
  <c r="Y711" i="1"/>
  <c r="R711" i="1"/>
  <c r="H711" i="1"/>
  <c r="Y710" i="1"/>
  <c r="Z710" i="1" s="1"/>
  <c r="AA710" i="1" s="1"/>
  <c r="R710" i="1"/>
  <c r="H710" i="1"/>
  <c r="Y709" i="1"/>
  <c r="Z709" i="1" s="1"/>
  <c r="AA709" i="1" s="1"/>
  <c r="R709" i="1"/>
  <c r="H709" i="1"/>
  <c r="Y708" i="1"/>
  <c r="Z708" i="1" s="1"/>
  <c r="AA708" i="1" s="1"/>
  <c r="R708" i="1"/>
  <c r="H708" i="1"/>
  <c r="Y707" i="1"/>
  <c r="R707" i="1"/>
  <c r="H707" i="1"/>
  <c r="Y706" i="1"/>
  <c r="Z706" i="1" s="1"/>
  <c r="AA706" i="1" s="1"/>
  <c r="R706" i="1"/>
  <c r="H706" i="1"/>
  <c r="Y705" i="1"/>
  <c r="R705" i="1"/>
  <c r="H705" i="1"/>
  <c r="Y704" i="1"/>
  <c r="Z704" i="1" s="1"/>
  <c r="AA704" i="1" s="1"/>
  <c r="R704" i="1"/>
  <c r="H704" i="1"/>
  <c r="Y703" i="1"/>
  <c r="R703" i="1"/>
  <c r="H703" i="1"/>
  <c r="AB702" i="1"/>
  <c r="Y702" i="1"/>
  <c r="Z702" i="1" s="1"/>
  <c r="AA702" i="1" s="1"/>
  <c r="R702" i="1"/>
  <c r="H702" i="1"/>
  <c r="Y701" i="1"/>
  <c r="Z701" i="1" s="1"/>
  <c r="AA701" i="1" s="1"/>
  <c r="AB701" i="1" s="1"/>
  <c r="R701" i="1"/>
  <c r="H701" i="1"/>
  <c r="Z700" i="1"/>
  <c r="AA700" i="1" s="1"/>
  <c r="Y700" i="1"/>
  <c r="R700" i="1"/>
  <c r="H700" i="1"/>
  <c r="Y699" i="1"/>
  <c r="R699" i="1"/>
  <c r="H699" i="1"/>
  <c r="Z698" i="1"/>
  <c r="AA698" i="1" s="1"/>
  <c r="Y698" i="1"/>
  <c r="R698" i="1"/>
  <c r="H698" i="1"/>
  <c r="Y697" i="1"/>
  <c r="R697" i="1"/>
  <c r="H697" i="1"/>
  <c r="Z696" i="1"/>
  <c r="AA696" i="1" s="1"/>
  <c r="Y696" i="1"/>
  <c r="R696" i="1"/>
  <c r="H696" i="1"/>
  <c r="Y695" i="1"/>
  <c r="Z695" i="1" s="1"/>
  <c r="AA695" i="1" s="1"/>
  <c r="AB695" i="1" s="1"/>
  <c r="R695" i="1"/>
  <c r="H695" i="1"/>
  <c r="Y694" i="1"/>
  <c r="Z694" i="1" s="1"/>
  <c r="AA694" i="1" s="1"/>
  <c r="AB694" i="1" s="1"/>
  <c r="R694" i="1"/>
  <c r="H694" i="1"/>
  <c r="Y693" i="1"/>
  <c r="Z693" i="1" s="1"/>
  <c r="AA693" i="1" s="1"/>
  <c r="R693" i="1"/>
  <c r="H693" i="1"/>
  <c r="Y692" i="1"/>
  <c r="Z692" i="1" s="1"/>
  <c r="AA692" i="1" s="1"/>
  <c r="R692" i="1"/>
  <c r="H692" i="1"/>
  <c r="Y691" i="1"/>
  <c r="R691" i="1"/>
  <c r="H691" i="1"/>
  <c r="Y690" i="1"/>
  <c r="Z690" i="1" s="1"/>
  <c r="AA690" i="1" s="1"/>
  <c r="R690" i="1"/>
  <c r="H690" i="1"/>
  <c r="Y689" i="1"/>
  <c r="R689" i="1"/>
  <c r="H689" i="1"/>
  <c r="Y688" i="1"/>
  <c r="Z688" i="1" s="1"/>
  <c r="AA688" i="1" s="1"/>
  <c r="R688" i="1"/>
  <c r="H688" i="1"/>
  <c r="Y687" i="1"/>
  <c r="Z687" i="1" s="1"/>
  <c r="AA687" i="1" s="1"/>
  <c r="R687" i="1"/>
  <c r="H687" i="1"/>
  <c r="Y686" i="1"/>
  <c r="Z686" i="1" s="1"/>
  <c r="AA686" i="1" s="1"/>
  <c r="R686" i="1"/>
  <c r="H686" i="1"/>
  <c r="Y685" i="1"/>
  <c r="Z685" i="1" s="1"/>
  <c r="AA685" i="1" s="1"/>
  <c r="AB685" i="1" s="1"/>
  <c r="R685" i="1"/>
  <c r="H685" i="1"/>
  <c r="Y684" i="1"/>
  <c r="R684" i="1"/>
  <c r="H684" i="1"/>
  <c r="Y683" i="1"/>
  <c r="Z683" i="1" s="1"/>
  <c r="R683" i="1"/>
  <c r="H683" i="1"/>
  <c r="Y682" i="1"/>
  <c r="Z682" i="1" s="1"/>
  <c r="AA682" i="1" s="1"/>
  <c r="R682" i="1"/>
  <c r="H682" i="1"/>
  <c r="Z681" i="1"/>
  <c r="AA681" i="1" s="1"/>
  <c r="Y681" i="1"/>
  <c r="R681" i="1"/>
  <c r="H681" i="1"/>
  <c r="Y680" i="1"/>
  <c r="R680" i="1"/>
  <c r="H680" i="1"/>
  <c r="Y679" i="1"/>
  <c r="Z679" i="1" s="1"/>
  <c r="AA679" i="1" s="1"/>
  <c r="R679" i="1"/>
  <c r="H679" i="1"/>
  <c r="Y678" i="1"/>
  <c r="Z678" i="1" s="1"/>
  <c r="AA678" i="1" s="1"/>
  <c r="R678" i="1"/>
  <c r="H678" i="1"/>
  <c r="Y677" i="1"/>
  <c r="Z677" i="1" s="1"/>
  <c r="AA677" i="1" s="1"/>
  <c r="AB677" i="1" s="1"/>
  <c r="R677" i="1"/>
  <c r="H677" i="1"/>
  <c r="Y676" i="1"/>
  <c r="Z676" i="1" s="1"/>
  <c r="R676" i="1"/>
  <c r="H676" i="1"/>
  <c r="Y675" i="1"/>
  <c r="Z675" i="1" s="1"/>
  <c r="AA675" i="1" s="1"/>
  <c r="R675" i="1"/>
  <c r="H675" i="1"/>
  <c r="Y674" i="1"/>
  <c r="Z674" i="1" s="1"/>
  <c r="AA674" i="1" s="1"/>
  <c r="R674" i="1"/>
  <c r="H674" i="1"/>
  <c r="Y673" i="1"/>
  <c r="Z673" i="1" s="1"/>
  <c r="R673" i="1"/>
  <c r="H673" i="1"/>
  <c r="Y672" i="1"/>
  <c r="R672" i="1"/>
  <c r="H672" i="1"/>
  <c r="Y671" i="1"/>
  <c r="Z671" i="1" s="1"/>
  <c r="AA671" i="1" s="1"/>
  <c r="R671" i="1"/>
  <c r="H671" i="1"/>
  <c r="Y670" i="1"/>
  <c r="Z670" i="1" s="1"/>
  <c r="AA670" i="1" s="1"/>
  <c r="R670" i="1"/>
  <c r="H670" i="1"/>
  <c r="Y669" i="1"/>
  <c r="Z669" i="1" s="1"/>
  <c r="AA669" i="1" s="1"/>
  <c r="AB669" i="1" s="1"/>
  <c r="R669" i="1"/>
  <c r="H669" i="1"/>
  <c r="AA668" i="1"/>
  <c r="Y668" i="1"/>
  <c r="Z668" i="1" s="1"/>
  <c r="R668" i="1"/>
  <c r="H668" i="1"/>
  <c r="Z667" i="1"/>
  <c r="AA667" i="1" s="1"/>
  <c r="Y667" i="1"/>
  <c r="R667" i="1"/>
  <c r="H667" i="1"/>
  <c r="Y666" i="1"/>
  <c r="Z666" i="1" s="1"/>
  <c r="AA666" i="1" s="1"/>
  <c r="R666" i="1"/>
  <c r="H666" i="1"/>
  <c r="Y665" i="1"/>
  <c r="Z665" i="1" s="1"/>
  <c r="R665" i="1"/>
  <c r="H665" i="1"/>
  <c r="Y664" i="1"/>
  <c r="Z664" i="1" s="1"/>
  <c r="AA664" i="1" s="1"/>
  <c r="AB664" i="1" s="1"/>
  <c r="R664" i="1"/>
  <c r="H664" i="1"/>
  <c r="Y663" i="1"/>
  <c r="R663" i="1"/>
  <c r="H663" i="1"/>
  <c r="Z662" i="1"/>
  <c r="AA662" i="1" s="1"/>
  <c r="Y662" i="1"/>
  <c r="R662" i="1"/>
  <c r="H662" i="1"/>
  <c r="Y661" i="1"/>
  <c r="Z661" i="1" s="1"/>
  <c r="AA661" i="1" s="1"/>
  <c r="R661" i="1"/>
  <c r="H661" i="1"/>
  <c r="Y660" i="1"/>
  <c r="R660" i="1"/>
  <c r="H660" i="1"/>
  <c r="Y659" i="1"/>
  <c r="Z659" i="1" s="1"/>
  <c r="AA659" i="1" s="1"/>
  <c r="R659" i="1"/>
  <c r="H659" i="1"/>
  <c r="Y658" i="1"/>
  <c r="R658" i="1"/>
  <c r="H658" i="1"/>
  <c r="Y657" i="1"/>
  <c r="Z657" i="1" s="1"/>
  <c r="AA657" i="1" s="1"/>
  <c r="R657" i="1"/>
  <c r="H657" i="1"/>
  <c r="AC656" i="1"/>
  <c r="Y656" i="1"/>
  <c r="Z656" i="1" s="1"/>
  <c r="AA656" i="1" s="1"/>
  <c r="AB656" i="1" s="1"/>
  <c r="R656" i="1"/>
  <c r="H656" i="1"/>
  <c r="Z655" i="1"/>
  <c r="AA655" i="1" s="1"/>
  <c r="AB655" i="1" s="1"/>
  <c r="Y655" i="1"/>
  <c r="R655" i="1"/>
  <c r="H655" i="1"/>
  <c r="Y654" i="1"/>
  <c r="R654" i="1"/>
  <c r="H654" i="1"/>
  <c r="Y653" i="1"/>
  <c r="Z653" i="1" s="1"/>
  <c r="AA653" i="1" s="1"/>
  <c r="R653" i="1"/>
  <c r="H653" i="1"/>
  <c r="Y652" i="1"/>
  <c r="R652" i="1"/>
  <c r="H652" i="1"/>
  <c r="Z651" i="1"/>
  <c r="AA651" i="1" s="1"/>
  <c r="Y651" i="1"/>
  <c r="R651" i="1"/>
  <c r="H651" i="1"/>
  <c r="Y650" i="1"/>
  <c r="R650" i="1"/>
  <c r="H650" i="1"/>
  <c r="Z649" i="1"/>
  <c r="AA649" i="1" s="1"/>
  <c r="Y649" i="1"/>
  <c r="R649" i="1"/>
  <c r="H649" i="1"/>
  <c r="Y648" i="1"/>
  <c r="Z648" i="1" s="1"/>
  <c r="AA648" i="1" s="1"/>
  <c r="AB648" i="1" s="1"/>
  <c r="R648" i="1"/>
  <c r="H648" i="1"/>
  <c r="Z647" i="1"/>
  <c r="AA647" i="1" s="1"/>
  <c r="Y647" i="1"/>
  <c r="R647" i="1"/>
  <c r="H647" i="1"/>
  <c r="Y646" i="1"/>
  <c r="Z646" i="1" s="1"/>
  <c r="AA646" i="1" s="1"/>
  <c r="R646" i="1"/>
  <c r="H646" i="1"/>
  <c r="Y645" i="1"/>
  <c r="Z645" i="1" s="1"/>
  <c r="AA645" i="1" s="1"/>
  <c r="R645" i="1"/>
  <c r="H645" i="1"/>
  <c r="Y644" i="1"/>
  <c r="R644" i="1"/>
  <c r="H644" i="1"/>
  <c r="Z643" i="1"/>
  <c r="AA643" i="1" s="1"/>
  <c r="Y643" i="1"/>
  <c r="R643" i="1"/>
  <c r="H643" i="1"/>
  <c r="Y642" i="1"/>
  <c r="R642" i="1"/>
  <c r="H642" i="1"/>
  <c r="Y641" i="1"/>
  <c r="Z641" i="1" s="1"/>
  <c r="AA641" i="1" s="1"/>
  <c r="R641" i="1"/>
  <c r="H641" i="1"/>
  <c r="AA640" i="1"/>
  <c r="AB640" i="1" s="1"/>
  <c r="Y640" i="1"/>
  <c r="Z640" i="1" s="1"/>
  <c r="R640" i="1"/>
  <c r="H640" i="1"/>
  <c r="Y639" i="1"/>
  <c r="Z639" i="1" s="1"/>
  <c r="AA639" i="1" s="1"/>
  <c r="R639" i="1"/>
  <c r="H639" i="1"/>
  <c r="Z638" i="1"/>
  <c r="AA638" i="1" s="1"/>
  <c r="Y638" i="1"/>
  <c r="R638" i="1"/>
  <c r="H638" i="1"/>
  <c r="Y637" i="1"/>
  <c r="R637" i="1"/>
  <c r="H637" i="1"/>
  <c r="Y636" i="1"/>
  <c r="R636" i="1"/>
  <c r="H636" i="1"/>
  <c r="Z635" i="1"/>
  <c r="AA635" i="1" s="1"/>
  <c r="Y635" i="1"/>
  <c r="R635" i="1"/>
  <c r="H635" i="1"/>
  <c r="Y634" i="1"/>
  <c r="R634" i="1"/>
  <c r="H634" i="1"/>
  <c r="Y633" i="1"/>
  <c r="Z633" i="1" s="1"/>
  <c r="AA633" i="1" s="1"/>
  <c r="AB633" i="1" s="1"/>
  <c r="R633" i="1"/>
  <c r="H633" i="1"/>
  <c r="Y632" i="1"/>
  <c r="Z632" i="1" s="1"/>
  <c r="AA632" i="1" s="1"/>
  <c r="R632" i="1"/>
  <c r="H632" i="1"/>
  <c r="Z631" i="1"/>
  <c r="AA631" i="1" s="1"/>
  <c r="Y631" i="1"/>
  <c r="R631" i="1"/>
  <c r="H631" i="1"/>
  <c r="Y630" i="1"/>
  <c r="Z630" i="1" s="1"/>
  <c r="AA630" i="1" s="1"/>
  <c r="R630" i="1"/>
  <c r="H630" i="1"/>
  <c r="Y629" i="1"/>
  <c r="R629" i="1"/>
  <c r="H629" i="1"/>
  <c r="Y628" i="1"/>
  <c r="R628" i="1"/>
  <c r="H628" i="1"/>
  <c r="Y627" i="1"/>
  <c r="Z627" i="1" s="1"/>
  <c r="AA627" i="1" s="1"/>
  <c r="R627" i="1"/>
  <c r="H627" i="1"/>
  <c r="Y626" i="1"/>
  <c r="R626" i="1"/>
  <c r="H626" i="1"/>
  <c r="Y625" i="1"/>
  <c r="Z625" i="1" s="1"/>
  <c r="AA625" i="1" s="1"/>
  <c r="AB625" i="1" s="1"/>
  <c r="R625" i="1"/>
  <c r="H625" i="1"/>
  <c r="Y624" i="1"/>
  <c r="Z624" i="1" s="1"/>
  <c r="AA624" i="1" s="1"/>
  <c r="R624" i="1"/>
  <c r="H624" i="1"/>
  <c r="Y623" i="1"/>
  <c r="Z623" i="1" s="1"/>
  <c r="AA623" i="1" s="1"/>
  <c r="R623" i="1"/>
  <c r="H623" i="1"/>
  <c r="Y622" i="1"/>
  <c r="R622" i="1"/>
  <c r="H622" i="1"/>
  <c r="Y621" i="1"/>
  <c r="R621" i="1"/>
  <c r="H621" i="1"/>
  <c r="Y620" i="1"/>
  <c r="R620" i="1"/>
  <c r="H620" i="1"/>
  <c r="Y619" i="1"/>
  <c r="Z619" i="1" s="1"/>
  <c r="AA619" i="1" s="1"/>
  <c r="AB619" i="1" s="1"/>
  <c r="R619" i="1"/>
  <c r="H619" i="1"/>
  <c r="Y618" i="1"/>
  <c r="Z618" i="1" s="1"/>
  <c r="AA618" i="1" s="1"/>
  <c r="R618" i="1"/>
  <c r="H618" i="1"/>
  <c r="Y617" i="1"/>
  <c r="Z617" i="1" s="1"/>
  <c r="AA617" i="1" s="1"/>
  <c r="R617" i="1"/>
  <c r="H617" i="1"/>
  <c r="Y616" i="1"/>
  <c r="Z616" i="1" s="1"/>
  <c r="AA616" i="1" s="1"/>
  <c r="R616" i="1"/>
  <c r="H616" i="1"/>
  <c r="Y615" i="1"/>
  <c r="Z615" i="1" s="1"/>
  <c r="AA615" i="1" s="1"/>
  <c r="R615" i="1"/>
  <c r="H615" i="1"/>
  <c r="Y614" i="1"/>
  <c r="R614" i="1"/>
  <c r="H614" i="1"/>
  <c r="Y613" i="1"/>
  <c r="Z613" i="1" s="1"/>
  <c r="R613" i="1"/>
  <c r="H613" i="1"/>
  <c r="Y612" i="1"/>
  <c r="R612" i="1"/>
  <c r="H612" i="1"/>
  <c r="Y611" i="1"/>
  <c r="Z611" i="1" s="1"/>
  <c r="AA611" i="1" s="1"/>
  <c r="AB611" i="1" s="1"/>
  <c r="R611" i="1"/>
  <c r="H611" i="1"/>
  <c r="Y610" i="1"/>
  <c r="Z610" i="1" s="1"/>
  <c r="AA610" i="1" s="1"/>
  <c r="R610" i="1"/>
  <c r="H610" i="1"/>
  <c r="Y609" i="1"/>
  <c r="R609" i="1"/>
  <c r="H609" i="1"/>
  <c r="Y608" i="1"/>
  <c r="Z608" i="1" s="1"/>
  <c r="AA608" i="1" s="1"/>
  <c r="R608" i="1"/>
  <c r="H608" i="1"/>
  <c r="Y607" i="1"/>
  <c r="Z607" i="1" s="1"/>
  <c r="AA607" i="1" s="1"/>
  <c r="R607" i="1"/>
  <c r="H607" i="1"/>
  <c r="Y606" i="1"/>
  <c r="Z606" i="1" s="1"/>
  <c r="AA606" i="1" s="1"/>
  <c r="R606" i="1"/>
  <c r="H606" i="1"/>
  <c r="Z605" i="1"/>
  <c r="AA605" i="1" s="1"/>
  <c r="Y605" i="1"/>
  <c r="R605" i="1"/>
  <c r="H605" i="1"/>
  <c r="Y604" i="1"/>
  <c r="Z604" i="1" s="1"/>
  <c r="AA604" i="1" s="1"/>
  <c r="R604" i="1"/>
  <c r="H604" i="1"/>
  <c r="Y603" i="1"/>
  <c r="Z603" i="1" s="1"/>
  <c r="AA603" i="1" s="1"/>
  <c r="R603" i="1"/>
  <c r="H603" i="1"/>
  <c r="Y602" i="1"/>
  <c r="Z602" i="1" s="1"/>
  <c r="AA602" i="1" s="1"/>
  <c r="R602" i="1"/>
  <c r="H602" i="1"/>
  <c r="Y601" i="1"/>
  <c r="R601" i="1"/>
  <c r="H601" i="1"/>
  <c r="Y600" i="1"/>
  <c r="Z600" i="1" s="1"/>
  <c r="AA600" i="1" s="1"/>
  <c r="R600" i="1"/>
  <c r="H600" i="1"/>
  <c r="Y599" i="1"/>
  <c r="Z599" i="1" s="1"/>
  <c r="AA599" i="1" s="1"/>
  <c r="R599" i="1"/>
  <c r="H599" i="1"/>
  <c r="Z598" i="1"/>
  <c r="AA598" i="1" s="1"/>
  <c r="Y598" i="1"/>
  <c r="R598" i="1"/>
  <c r="H598" i="1"/>
  <c r="Y597" i="1"/>
  <c r="R597" i="1"/>
  <c r="H597" i="1"/>
  <c r="Y596" i="1"/>
  <c r="R596" i="1"/>
  <c r="H596" i="1"/>
  <c r="Y595" i="1"/>
  <c r="R595" i="1"/>
  <c r="H595" i="1"/>
  <c r="Y594" i="1"/>
  <c r="Z594" i="1" s="1"/>
  <c r="AA594" i="1" s="1"/>
  <c r="R594" i="1"/>
  <c r="H594" i="1"/>
  <c r="Y593" i="1"/>
  <c r="R593" i="1"/>
  <c r="H593" i="1"/>
  <c r="Y592" i="1"/>
  <c r="Z592" i="1" s="1"/>
  <c r="AA592" i="1" s="1"/>
  <c r="R592" i="1"/>
  <c r="H592" i="1"/>
  <c r="Y591" i="1"/>
  <c r="Z591" i="1" s="1"/>
  <c r="AA591" i="1" s="1"/>
  <c r="R591" i="1"/>
  <c r="H591" i="1"/>
  <c r="Z590" i="1"/>
  <c r="AA590" i="1" s="1"/>
  <c r="Y590" i="1"/>
  <c r="R590" i="1"/>
  <c r="H590" i="1"/>
  <c r="Y589" i="1"/>
  <c r="Z589" i="1" s="1"/>
  <c r="AA589" i="1" s="1"/>
  <c r="R589" i="1"/>
  <c r="H589" i="1"/>
  <c r="Y588" i="1"/>
  <c r="Z588" i="1" s="1"/>
  <c r="AA588" i="1" s="1"/>
  <c r="R588" i="1"/>
  <c r="H588" i="1"/>
  <c r="Y587" i="1"/>
  <c r="R587" i="1"/>
  <c r="H587" i="1"/>
  <c r="Z586" i="1"/>
  <c r="AA586" i="1" s="1"/>
  <c r="Y586" i="1"/>
  <c r="R586" i="1"/>
  <c r="H586" i="1"/>
  <c r="Y585" i="1"/>
  <c r="R585" i="1"/>
  <c r="H585" i="1"/>
  <c r="Y584" i="1"/>
  <c r="Z584" i="1" s="1"/>
  <c r="AA584" i="1" s="1"/>
  <c r="R584" i="1"/>
  <c r="H584" i="1"/>
  <c r="Y583" i="1"/>
  <c r="Z583" i="1" s="1"/>
  <c r="AA583" i="1" s="1"/>
  <c r="R583" i="1"/>
  <c r="H583" i="1"/>
  <c r="Y582" i="1"/>
  <c r="Z582" i="1" s="1"/>
  <c r="R582" i="1"/>
  <c r="H582" i="1"/>
  <c r="Y581" i="1"/>
  <c r="R581" i="1"/>
  <c r="H581" i="1"/>
  <c r="Y580" i="1"/>
  <c r="Z580" i="1" s="1"/>
  <c r="AA580" i="1" s="1"/>
  <c r="R580" i="1"/>
  <c r="H580" i="1"/>
  <c r="Y579" i="1"/>
  <c r="R579" i="1"/>
  <c r="H579" i="1"/>
  <c r="Y578" i="1"/>
  <c r="Z578" i="1" s="1"/>
  <c r="AA578" i="1" s="1"/>
  <c r="AB578" i="1" s="1"/>
  <c r="R578" i="1"/>
  <c r="H578" i="1"/>
  <c r="Y577" i="1"/>
  <c r="R577" i="1"/>
  <c r="H577" i="1"/>
  <c r="Y576" i="1"/>
  <c r="R576" i="1"/>
  <c r="H576" i="1"/>
  <c r="Y575" i="1"/>
  <c r="Z575" i="1" s="1"/>
  <c r="AA575" i="1" s="1"/>
  <c r="R575" i="1"/>
  <c r="H575" i="1"/>
  <c r="Z574" i="1"/>
  <c r="AA574" i="1" s="1"/>
  <c r="Y574" i="1"/>
  <c r="R574" i="1"/>
  <c r="H574" i="1"/>
  <c r="Z573" i="1"/>
  <c r="AA573" i="1" s="1"/>
  <c r="Y573" i="1"/>
  <c r="R573" i="1"/>
  <c r="H573" i="1"/>
  <c r="Y572" i="1"/>
  <c r="R572" i="1"/>
  <c r="H572" i="1"/>
  <c r="Y571" i="1"/>
  <c r="Z571" i="1" s="1"/>
  <c r="AA571" i="1" s="1"/>
  <c r="R571" i="1"/>
  <c r="H571" i="1"/>
  <c r="AA570" i="1"/>
  <c r="AB570" i="1" s="1"/>
  <c r="Y570" i="1"/>
  <c r="Z570" i="1" s="1"/>
  <c r="R570" i="1"/>
  <c r="H570" i="1"/>
  <c r="Y569" i="1"/>
  <c r="R569" i="1"/>
  <c r="H569" i="1"/>
  <c r="Y568" i="1"/>
  <c r="R568" i="1"/>
  <c r="H568" i="1"/>
  <c r="Y567" i="1"/>
  <c r="R567" i="1"/>
  <c r="H567" i="1"/>
  <c r="Y566" i="1"/>
  <c r="Z566" i="1" s="1"/>
  <c r="AA566" i="1" s="1"/>
  <c r="R566" i="1"/>
  <c r="H566" i="1"/>
  <c r="Y565" i="1"/>
  <c r="Z565" i="1" s="1"/>
  <c r="AA565" i="1" s="1"/>
  <c r="R565" i="1"/>
  <c r="H565" i="1"/>
  <c r="Y564" i="1"/>
  <c r="Z564" i="1" s="1"/>
  <c r="AA564" i="1" s="1"/>
  <c r="R564" i="1"/>
  <c r="H564" i="1"/>
  <c r="Y563" i="1"/>
  <c r="Z563" i="1" s="1"/>
  <c r="AA563" i="1" s="1"/>
  <c r="R563" i="1"/>
  <c r="H563" i="1"/>
  <c r="Y562" i="1"/>
  <c r="Z562" i="1" s="1"/>
  <c r="AA562" i="1" s="1"/>
  <c r="R562" i="1"/>
  <c r="H562" i="1"/>
  <c r="Y561" i="1"/>
  <c r="Z561" i="1" s="1"/>
  <c r="AA561" i="1" s="1"/>
  <c r="R561" i="1"/>
  <c r="H561" i="1"/>
  <c r="Y560" i="1"/>
  <c r="R560" i="1"/>
  <c r="H560" i="1"/>
  <c r="Y559" i="1"/>
  <c r="R559" i="1"/>
  <c r="H559" i="1"/>
  <c r="Y558" i="1"/>
  <c r="Z558" i="1" s="1"/>
  <c r="R558" i="1"/>
  <c r="H558" i="1"/>
  <c r="Z557" i="1"/>
  <c r="AA557" i="1" s="1"/>
  <c r="Y557" i="1"/>
  <c r="R557" i="1"/>
  <c r="H557" i="1"/>
  <c r="Y556" i="1"/>
  <c r="Z556" i="1" s="1"/>
  <c r="AA556" i="1" s="1"/>
  <c r="R556" i="1"/>
  <c r="H556" i="1"/>
  <c r="Y555" i="1"/>
  <c r="R555" i="1"/>
  <c r="H555" i="1"/>
  <c r="Y554" i="1"/>
  <c r="R554" i="1"/>
  <c r="H554" i="1"/>
  <c r="Y553" i="1"/>
  <c r="Z553" i="1" s="1"/>
  <c r="AA553" i="1" s="1"/>
  <c r="R553" i="1"/>
  <c r="H553" i="1"/>
  <c r="Y552" i="1"/>
  <c r="Z552" i="1" s="1"/>
  <c r="AA552" i="1" s="1"/>
  <c r="R552" i="1"/>
  <c r="H552" i="1"/>
  <c r="Y551" i="1"/>
  <c r="R551" i="1"/>
  <c r="H551" i="1"/>
  <c r="Y550" i="1"/>
  <c r="Z550" i="1" s="1"/>
  <c r="AA550" i="1" s="1"/>
  <c r="R550" i="1"/>
  <c r="H550" i="1"/>
  <c r="Y549" i="1"/>
  <c r="R549" i="1"/>
  <c r="H549" i="1"/>
  <c r="Y548" i="1"/>
  <c r="Z548" i="1" s="1"/>
  <c r="AA548" i="1" s="1"/>
  <c r="R548" i="1"/>
  <c r="H548" i="1"/>
  <c r="Y547" i="1"/>
  <c r="R547" i="1"/>
  <c r="H547" i="1"/>
  <c r="Y546" i="1"/>
  <c r="Z546" i="1" s="1"/>
  <c r="AA546" i="1" s="1"/>
  <c r="R546" i="1"/>
  <c r="H546" i="1"/>
  <c r="Y545" i="1"/>
  <c r="Z545" i="1" s="1"/>
  <c r="AA545" i="1" s="1"/>
  <c r="R545" i="1"/>
  <c r="H545" i="1"/>
  <c r="Y544" i="1"/>
  <c r="Z544" i="1" s="1"/>
  <c r="AA544" i="1" s="1"/>
  <c r="R544" i="1"/>
  <c r="H544" i="1"/>
  <c r="Y543" i="1"/>
  <c r="R543" i="1"/>
  <c r="H543" i="1"/>
  <c r="Y542" i="1"/>
  <c r="Z542" i="1" s="1"/>
  <c r="AA542" i="1" s="1"/>
  <c r="R542" i="1"/>
  <c r="H542" i="1"/>
  <c r="Y541" i="1"/>
  <c r="R541" i="1"/>
  <c r="H541" i="1"/>
  <c r="Y540" i="1"/>
  <c r="Z540" i="1" s="1"/>
  <c r="AA540" i="1" s="1"/>
  <c r="R540" i="1"/>
  <c r="H540" i="1"/>
  <c r="Y539" i="1"/>
  <c r="R539" i="1"/>
  <c r="H539" i="1"/>
  <c r="Y538" i="1"/>
  <c r="Z538" i="1" s="1"/>
  <c r="AA538" i="1" s="1"/>
  <c r="R538" i="1"/>
  <c r="H538" i="1"/>
  <c r="Y537" i="1"/>
  <c r="Z537" i="1" s="1"/>
  <c r="R537" i="1"/>
  <c r="H537" i="1"/>
  <c r="Y536" i="1"/>
  <c r="Z536" i="1" s="1"/>
  <c r="AA536" i="1" s="1"/>
  <c r="R536" i="1"/>
  <c r="H536" i="1"/>
  <c r="Y535" i="1"/>
  <c r="R535" i="1"/>
  <c r="H535" i="1"/>
  <c r="Y534" i="1"/>
  <c r="Z534" i="1" s="1"/>
  <c r="AA534" i="1" s="1"/>
  <c r="R534" i="1"/>
  <c r="H534" i="1"/>
  <c r="Z533" i="1"/>
  <c r="AA533" i="1" s="1"/>
  <c r="Y533" i="1"/>
  <c r="R533" i="1"/>
  <c r="H533" i="1"/>
  <c r="Y532" i="1"/>
  <c r="R532" i="1"/>
  <c r="H532" i="1"/>
  <c r="Z531" i="1"/>
  <c r="AA531" i="1" s="1"/>
  <c r="Y531" i="1"/>
  <c r="R531" i="1"/>
  <c r="H531" i="1"/>
  <c r="Y530" i="1"/>
  <c r="Z530" i="1" s="1"/>
  <c r="AA530" i="1" s="1"/>
  <c r="R530" i="1"/>
  <c r="H530" i="1"/>
  <c r="Y529" i="1"/>
  <c r="Z529" i="1" s="1"/>
  <c r="AA529" i="1" s="1"/>
  <c r="R529" i="1"/>
  <c r="H529" i="1"/>
  <c r="Y528" i="1"/>
  <c r="Z528" i="1" s="1"/>
  <c r="AA528" i="1" s="1"/>
  <c r="R528" i="1"/>
  <c r="H528" i="1"/>
  <c r="Y527" i="1"/>
  <c r="Z527" i="1" s="1"/>
  <c r="AA527" i="1" s="1"/>
  <c r="R527" i="1"/>
  <c r="H527" i="1"/>
  <c r="Y526" i="1"/>
  <c r="Z526" i="1" s="1"/>
  <c r="AA526" i="1" s="1"/>
  <c r="R526" i="1"/>
  <c r="H526" i="1"/>
  <c r="Z525" i="1"/>
  <c r="Y525" i="1"/>
  <c r="R525" i="1"/>
  <c r="H525" i="1"/>
  <c r="Y524" i="1"/>
  <c r="Z524" i="1" s="1"/>
  <c r="AA524" i="1" s="1"/>
  <c r="R524" i="1"/>
  <c r="H524" i="1"/>
  <c r="Y523" i="1"/>
  <c r="R523" i="1"/>
  <c r="H523" i="1"/>
  <c r="Z522" i="1"/>
  <c r="AA522" i="1" s="1"/>
  <c r="Y522" i="1"/>
  <c r="R522" i="1"/>
  <c r="H522" i="1"/>
  <c r="Y521" i="1"/>
  <c r="R521" i="1"/>
  <c r="H521" i="1"/>
  <c r="Y520" i="1"/>
  <c r="Z520" i="1" s="1"/>
  <c r="AA520" i="1" s="1"/>
  <c r="R520" i="1"/>
  <c r="H520" i="1"/>
  <c r="Y519" i="1"/>
  <c r="Z519" i="1" s="1"/>
  <c r="AA519" i="1" s="1"/>
  <c r="R519" i="1"/>
  <c r="H519" i="1"/>
  <c r="Y518" i="1"/>
  <c r="Z518" i="1" s="1"/>
  <c r="AA518" i="1" s="1"/>
  <c r="R518" i="1"/>
  <c r="H518" i="1"/>
  <c r="Z517" i="1"/>
  <c r="Y517" i="1"/>
  <c r="R517" i="1"/>
  <c r="H517" i="1"/>
  <c r="Y516" i="1"/>
  <c r="Z516" i="1" s="1"/>
  <c r="AA516" i="1" s="1"/>
  <c r="R516" i="1"/>
  <c r="H516" i="1"/>
  <c r="Y515" i="1"/>
  <c r="R515" i="1"/>
  <c r="H515" i="1"/>
  <c r="Z514" i="1"/>
  <c r="AA514" i="1" s="1"/>
  <c r="Y514" i="1"/>
  <c r="R514" i="1"/>
  <c r="H514" i="1"/>
  <c r="Y513" i="1"/>
  <c r="R513" i="1"/>
  <c r="H513" i="1"/>
  <c r="Z512" i="1"/>
  <c r="AA512" i="1" s="1"/>
  <c r="Y512" i="1"/>
  <c r="R512" i="1"/>
  <c r="H512" i="1"/>
  <c r="Y511" i="1"/>
  <c r="Z511" i="1" s="1"/>
  <c r="AA511" i="1" s="1"/>
  <c r="R511" i="1"/>
  <c r="H511" i="1"/>
  <c r="Y510" i="1"/>
  <c r="Z510" i="1" s="1"/>
  <c r="AA510" i="1" s="1"/>
  <c r="R510" i="1"/>
  <c r="H510" i="1"/>
  <c r="Y509" i="1"/>
  <c r="Z509" i="1" s="1"/>
  <c r="R509" i="1"/>
  <c r="H509" i="1"/>
  <c r="Y508" i="1"/>
  <c r="Z508" i="1" s="1"/>
  <c r="AA508" i="1" s="1"/>
  <c r="R508" i="1"/>
  <c r="H508" i="1"/>
  <c r="Y507" i="1"/>
  <c r="R507" i="1"/>
  <c r="H507" i="1"/>
  <c r="Y506" i="1"/>
  <c r="Z506" i="1" s="1"/>
  <c r="AA506" i="1" s="1"/>
  <c r="R506" i="1"/>
  <c r="H506" i="1"/>
  <c r="Y505" i="1"/>
  <c r="R505" i="1"/>
  <c r="H505" i="1"/>
  <c r="Y504" i="1"/>
  <c r="Z504" i="1" s="1"/>
  <c r="AA504" i="1" s="1"/>
  <c r="R504" i="1"/>
  <c r="H504" i="1"/>
  <c r="Y503" i="1"/>
  <c r="Z503" i="1" s="1"/>
  <c r="AA503" i="1" s="1"/>
  <c r="R503" i="1"/>
  <c r="H503" i="1"/>
  <c r="Z502" i="1"/>
  <c r="AA502" i="1" s="1"/>
  <c r="Y502" i="1"/>
  <c r="R502" i="1"/>
  <c r="H502" i="1"/>
  <c r="Z501" i="1"/>
  <c r="Y501" i="1"/>
  <c r="R501" i="1"/>
  <c r="H501" i="1"/>
  <c r="Y500" i="1"/>
  <c r="Z500" i="1" s="1"/>
  <c r="AA500" i="1" s="1"/>
  <c r="R500" i="1"/>
  <c r="H500" i="1"/>
  <c r="Y499" i="1"/>
  <c r="R499" i="1"/>
  <c r="H499" i="1"/>
  <c r="Z498" i="1"/>
  <c r="AA498" i="1" s="1"/>
  <c r="Y498" i="1"/>
  <c r="R498" i="1"/>
  <c r="H498" i="1"/>
  <c r="Y497" i="1"/>
  <c r="R497" i="1"/>
  <c r="H497" i="1"/>
  <c r="Y496" i="1"/>
  <c r="Z496" i="1" s="1"/>
  <c r="AA496" i="1" s="1"/>
  <c r="R496" i="1"/>
  <c r="H496" i="1"/>
  <c r="Y495" i="1"/>
  <c r="Z495" i="1" s="1"/>
  <c r="AA495" i="1" s="1"/>
  <c r="R495" i="1"/>
  <c r="H495" i="1"/>
  <c r="Y494" i="1"/>
  <c r="Z494" i="1" s="1"/>
  <c r="AA494" i="1" s="1"/>
  <c r="R494" i="1"/>
  <c r="H494" i="1"/>
  <c r="Y493" i="1"/>
  <c r="Z493" i="1" s="1"/>
  <c r="R493" i="1"/>
  <c r="H493" i="1"/>
  <c r="Y492" i="1"/>
  <c r="Z492" i="1" s="1"/>
  <c r="AA492" i="1" s="1"/>
  <c r="R492" i="1"/>
  <c r="H492" i="1"/>
  <c r="Y491" i="1"/>
  <c r="R491" i="1"/>
  <c r="H491" i="1"/>
  <c r="Y490" i="1"/>
  <c r="Z490" i="1" s="1"/>
  <c r="AA490" i="1" s="1"/>
  <c r="R490" i="1"/>
  <c r="H490" i="1"/>
  <c r="Y489" i="1"/>
  <c r="R489" i="1"/>
  <c r="H489" i="1"/>
  <c r="Y488" i="1"/>
  <c r="Z488" i="1" s="1"/>
  <c r="AA488" i="1" s="1"/>
  <c r="R488" i="1"/>
  <c r="H488" i="1"/>
  <c r="Y487" i="1"/>
  <c r="Z487" i="1" s="1"/>
  <c r="AA487" i="1" s="1"/>
  <c r="R487" i="1"/>
  <c r="H487" i="1"/>
  <c r="Z486" i="1"/>
  <c r="AA486" i="1" s="1"/>
  <c r="Y486" i="1"/>
  <c r="R486" i="1"/>
  <c r="H486" i="1"/>
  <c r="Y485" i="1"/>
  <c r="Z485" i="1" s="1"/>
  <c r="AA485" i="1" s="1"/>
  <c r="R485" i="1"/>
  <c r="H485" i="1"/>
  <c r="Y484" i="1"/>
  <c r="Z484" i="1" s="1"/>
  <c r="AA484" i="1" s="1"/>
  <c r="R484" i="1"/>
  <c r="H484" i="1"/>
  <c r="Y483" i="1"/>
  <c r="Z483" i="1" s="1"/>
  <c r="AA483" i="1" s="1"/>
  <c r="R483" i="1"/>
  <c r="H483" i="1"/>
  <c r="Y482" i="1"/>
  <c r="Z482" i="1" s="1"/>
  <c r="AA482" i="1" s="1"/>
  <c r="R482" i="1"/>
  <c r="H482" i="1"/>
  <c r="Y481" i="1"/>
  <c r="Z481" i="1" s="1"/>
  <c r="AA481" i="1" s="1"/>
  <c r="R481" i="1"/>
  <c r="H481" i="1"/>
  <c r="Z480" i="1"/>
  <c r="AA480" i="1" s="1"/>
  <c r="Y480" i="1"/>
  <c r="R480" i="1"/>
  <c r="H480" i="1"/>
  <c r="Y479" i="1"/>
  <c r="Z479" i="1" s="1"/>
  <c r="R479" i="1"/>
  <c r="H479" i="1"/>
  <c r="Y478" i="1"/>
  <c r="Z478" i="1" s="1"/>
  <c r="AA478" i="1" s="1"/>
  <c r="R478" i="1"/>
  <c r="H478" i="1"/>
  <c r="Y477" i="1"/>
  <c r="Z477" i="1" s="1"/>
  <c r="AA477" i="1" s="1"/>
  <c r="R477" i="1"/>
  <c r="H477" i="1"/>
  <c r="Y476" i="1"/>
  <c r="Z476" i="1" s="1"/>
  <c r="AA476" i="1" s="1"/>
  <c r="R476" i="1"/>
  <c r="H476" i="1"/>
  <c r="Y475" i="1"/>
  <c r="R475" i="1"/>
  <c r="H475" i="1"/>
  <c r="Y474" i="1"/>
  <c r="R474" i="1"/>
  <c r="H474" i="1"/>
  <c r="Z473" i="1"/>
  <c r="AA473" i="1" s="1"/>
  <c r="AB473" i="1" s="1"/>
  <c r="Y473" i="1"/>
  <c r="R473" i="1"/>
  <c r="H473" i="1"/>
  <c r="Y472" i="1"/>
  <c r="Z472" i="1" s="1"/>
  <c r="AA472" i="1" s="1"/>
  <c r="R472" i="1"/>
  <c r="H472" i="1"/>
  <c r="Z471" i="1"/>
  <c r="AA471" i="1" s="1"/>
  <c r="Y471" i="1"/>
  <c r="R471" i="1"/>
  <c r="H471" i="1"/>
  <c r="Y470" i="1"/>
  <c r="Z470" i="1" s="1"/>
  <c r="AA470" i="1" s="1"/>
  <c r="AB470" i="1" s="1"/>
  <c r="R470" i="1"/>
  <c r="H470" i="1"/>
  <c r="Y469" i="1"/>
  <c r="Z469" i="1" s="1"/>
  <c r="AA469" i="1" s="1"/>
  <c r="AB469" i="1" s="1"/>
  <c r="R469" i="1"/>
  <c r="H469" i="1"/>
  <c r="Y468" i="1"/>
  <c r="Z468" i="1" s="1"/>
  <c r="AA468" i="1" s="1"/>
  <c r="R468" i="1"/>
  <c r="H468" i="1"/>
  <c r="Y467" i="1"/>
  <c r="R467" i="1"/>
  <c r="H467" i="1"/>
  <c r="Y466" i="1"/>
  <c r="Z466" i="1" s="1"/>
  <c r="AA466" i="1" s="1"/>
  <c r="R466" i="1"/>
  <c r="H466" i="1"/>
  <c r="Y465" i="1"/>
  <c r="R465" i="1"/>
  <c r="H465" i="1"/>
  <c r="Y464" i="1"/>
  <c r="Z464" i="1" s="1"/>
  <c r="AA464" i="1" s="1"/>
  <c r="AB464" i="1" s="1"/>
  <c r="R464" i="1"/>
  <c r="H464" i="1"/>
  <c r="Y463" i="1"/>
  <c r="Z463" i="1" s="1"/>
  <c r="AA463" i="1" s="1"/>
  <c r="R463" i="1"/>
  <c r="H463" i="1"/>
  <c r="Z462" i="1"/>
  <c r="AA462" i="1" s="1"/>
  <c r="Y462" i="1"/>
  <c r="R462" i="1"/>
  <c r="H462" i="1"/>
  <c r="Y461" i="1"/>
  <c r="Z461" i="1" s="1"/>
  <c r="R461" i="1"/>
  <c r="H461" i="1"/>
  <c r="Y460" i="1"/>
  <c r="R460" i="1"/>
  <c r="H460" i="1"/>
  <c r="Y459" i="1"/>
  <c r="R459" i="1"/>
  <c r="H459" i="1"/>
  <c r="Y458" i="1"/>
  <c r="Z458" i="1" s="1"/>
  <c r="AA458" i="1" s="1"/>
  <c r="R458" i="1"/>
  <c r="H458" i="1"/>
  <c r="Y457" i="1"/>
  <c r="R457" i="1"/>
  <c r="H457" i="1"/>
  <c r="Y456" i="1"/>
  <c r="Z456" i="1" s="1"/>
  <c r="AA456" i="1" s="1"/>
  <c r="AB456" i="1" s="1"/>
  <c r="R456" i="1"/>
  <c r="H456" i="1"/>
  <c r="AA455" i="1"/>
  <c r="AB455" i="1" s="1"/>
  <c r="Y455" i="1"/>
  <c r="Z455" i="1" s="1"/>
  <c r="R455" i="1"/>
  <c r="H455" i="1"/>
  <c r="Z454" i="1"/>
  <c r="AA454" i="1" s="1"/>
  <c r="Y454" i="1"/>
  <c r="R454" i="1"/>
  <c r="H454" i="1"/>
  <c r="Y453" i="1"/>
  <c r="Z453" i="1" s="1"/>
  <c r="AA453" i="1" s="1"/>
  <c r="R453" i="1"/>
  <c r="H453" i="1"/>
  <c r="Y452" i="1"/>
  <c r="Z452" i="1" s="1"/>
  <c r="AA452" i="1" s="1"/>
  <c r="AB452" i="1" s="1"/>
  <c r="R452" i="1"/>
  <c r="H452" i="1"/>
  <c r="Z451" i="1"/>
  <c r="AA451" i="1" s="1"/>
  <c r="Y451" i="1"/>
  <c r="R451" i="1"/>
  <c r="H451" i="1"/>
  <c r="Y450" i="1"/>
  <c r="Z450" i="1" s="1"/>
  <c r="AA450" i="1" s="1"/>
  <c r="R450" i="1"/>
  <c r="H450" i="1"/>
  <c r="Z449" i="1"/>
  <c r="AA449" i="1" s="1"/>
  <c r="Y449" i="1"/>
  <c r="R449" i="1"/>
  <c r="H449" i="1"/>
  <c r="Y448" i="1"/>
  <c r="Z448" i="1" s="1"/>
  <c r="R448" i="1"/>
  <c r="H448" i="1"/>
  <c r="Y447" i="1"/>
  <c r="Z447" i="1" s="1"/>
  <c r="AA447" i="1" s="1"/>
  <c r="R447" i="1"/>
  <c r="H447" i="1"/>
  <c r="Y446" i="1"/>
  <c r="Z446" i="1" s="1"/>
  <c r="AA446" i="1" s="1"/>
  <c r="R446" i="1"/>
  <c r="H446" i="1"/>
  <c r="Y445" i="1"/>
  <c r="Z445" i="1" s="1"/>
  <c r="AA445" i="1" s="1"/>
  <c r="R445" i="1"/>
  <c r="H445" i="1"/>
  <c r="Y444" i="1"/>
  <c r="Z444" i="1" s="1"/>
  <c r="AA444" i="1" s="1"/>
  <c r="R444" i="1"/>
  <c r="H444" i="1"/>
  <c r="Z443" i="1"/>
  <c r="AA443" i="1" s="1"/>
  <c r="Y443" i="1"/>
  <c r="R443" i="1"/>
  <c r="H443" i="1"/>
  <c r="Z442" i="1"/>
  <c r="AA442" i="1" s="1"/>
  <c r="Y442" i="1"/>
  <c r="R442" i="1"/>
  <c r="H442" i="1"/>
  <c r="Y441" i="1"/>
  <c r="Z441" i="1" s="1"/>
  <c r="AA441" i="1" s="1"/>
  <c r="R441" i="1"/>
  <c r="H441" i="1"/>
  <c r="Y440" i="1"/>
  <c r="Z440" i="1" s="1"/>
  <c r="R440" i="1"/>
  <c r="H440" i="1"/>
  <c r="Y439" i="1"/>
  <c r="Z439" i="1" s="1"/>
  <c r="AA439" i="1" s="1"/>
  <c r="R439" i="1"/>
  <c r="H439" i="1"/>
  <c r="Y438" i="1"/>
  <c r="Z438" i="1" s="1"/>
  <c r="AA438" i="1" s="1"/>
  <c r="R438" i="1"/>
  <c r="H438" i="1"/>
  <c r="Z437" i="1"/>
  <c r="AA437" i="1" s="1"/>
  <c r="Y437" i="1"/>
  <c r="R437" i="1"/>
  <c r="H437" i="1"/>
  <c r="Z436" i="1"/>
  <c r="AA436" i="1" s="1"/>
  <c r="Y436" i="1"/>
  <c r="R436" i="1"/>
  <c r="H436" i="1"/>
  <c r="Y435" i="1"/>
  <c r="Z435" i="1" s="1"/>
  <c r="AA435" i="1" s="1"/>
  <c r="R435" i="1"/>
  <c r="H435" i="1"/>
  <c r="Y434" i="1"/>
  <c r="R434" i="1"/>
  <c r="H434" i="1"/>
  <c r="Z433" i="1"/>
  <c r="AA433" i="1" s="1"/>
  <c r="Y433" i="1"/>
  <c r="R433" i="1"/>
  <c r="H433" i="1"/>
  <c r="Y432" i="1"/>
  <c r="Z432" i="1" s="1"/>
  <c r="AA432" i="1" s="1"/>
  <c r="R432" i="1"/>
  <c r="H432" i="1"/>
  <c r="Y431" i="1"/>
  <c r="Z431" i="1" s="1"/>
  <c r="AA431" i="1" s="1"/>
  <c r="R431" i="1"/>
  <c r="H431" i="1"/>
  <c r="Z430" i="1"/>
  <c r="AA430" i="1" s="1"/>
  <c r="Y430" i="1"/>
  <c r="R430" i="1"/>
  <c r="H430" i="1"/>
  <c r="Y429" i="1"/>
  <c r="R429" i="1"/>
  <c r="H429" i="1"/>
  <c r="Y428" i="1"/>
  <c r="Z428" i="1" s="1"/>
  <c r="AA428" i="1" s="1"/>
  <c r="AB428" i="1" s="1"/>
  <c r="R428" i="1"/>
  <c r="H428" i="1"/>
  <c r="Z427" i="1"/>
  <c r="AA427" i="1" s="1"/>
  <c r="Y427" i="1"/>
  <c r="R427" i="1"/>
  <c r="H427" i="1"/>
  <c r="Y426" i="1"/>
  <c r="R426" i="1"/>
  <c r="H426" i="1"/>
  <c r="Y425" i="1"/>
  <c r="R425" i="1"/>
  <c r="H425" i="1"/>
  <c r="Y424" i="1"/>
  <c r="R424" i="1"/>
  <c r="H424" i="1"/>
  <c r="Y423" i="1"/>
  <c r="R423" i="1"/>
  <c r="H423" i="1"/>
  <c r="Y422" i="1"/>
  <c r="Z422" i="1" s="1"/>
  <c r="AA422" i="1" s="1"/>
  <c r="R422" i="1"/>
  <c r="H422" i="1"/>
  <c r="Y421" i="1"/>
  <c r="Z421" i="1" s="1"/>
  <c r="AA421" i="1" s="1"/>
  <c r="R421" i="1"/>
  <c r="H421" i="1"/>
  <c r="Y420" i="1"/>
  <c r="Z420" i="1" s="1"/>
  <c r="AA420" i="1" s="1"/>
  <c r="R420" i="1"/>
  <c r="H420" i="1"/>
  <c r="Y419" i="1"/>
  <c r="Z419" i="1" s="1"/>
  <c r="AA419" i="1" s="1"/>
  <c r="R419" i="1"/>
  <c r="H419" i="1"/>
  <c r="Y418" i="1"/>
  <c r="R418" i="1"/>
  <c r="H418" i="1"/>
  <c r="Y417" i="1"/>
  <c r="Z417" i="1" s="1"/>
  <c r="AA417" i="1" s="1"/>
  <c r="R417" i="1"/>
  <c r="H417" i="1"/>
  <c r="Z416" i="1"/>
  <c r="AA416" i="1" s="1"/>
  <c r="Y416" i="1"/>
  <c r="R416" i="1"/>
  <c r="H416" i="1"/>
  <c r="Y415" i="1"/>
  <c r="R415" i="1"/>
  <c r="H415" i="1"/>
  <c r="Y414" i="1"/>
  <c r="R414" i="1"/>
  <c r="H414" i="1"/>
  <c r="AB413" i="1"/>
  <c r="Y413" i="1"/>
  <c r="Z413" i="1" s="1"/>
  <c r="AA413" i="1" s="1"/>
  <c r="R413" i="1"/>
  <c r="H413" i="1"/>
  <c r="Y412" i="1"/>
  <c r="Z412" i="1" s="1"/>
  <c r="AA412" i="1" s="1"/>
  <c r="R412" i="1"/>
  <c r="H412" i="1"/>
  <c r="Y411" i="1"/>
  <c r="Z411" i="1" s="1"/>
  <c r="AA411" i="1" s="1"/>
  <c r="R411" i="1"/>
  <c r="H411" i="1"/>
  <c r="Y410" i="1"/>
  <c r="R410" i="1"/>
  <c r="H410" i="1"/>
  <c r="Y409" i="1"/>
  <c r="R409" i="1"/>
  <c r="H409" i="1"/>
  <c r="Y408" i="1"/>
  <c r="Z408" i="1" s="1"/>
  <c r="AA408" i="1" s="1"/>
  <c r="R408" i="1"/>
  <c r="H408" i="1"/>
  <c r="Y407" i="1"/>
  <c r="R407" i="1"/>
  <c r="H407" i="1"/>
  <c r="Y406" i="1"/>
  <c r="Z406" i="1" s="1"/>
  <c r="AA406" i="1" s="1"/>
  <c r="R406" i="1"/>
  <c r="H406" i="1"/>
  <c r="AB405" i="1"/>
  <c r="Y405" i="1"/>
  <c r="Z405" i="1" s="1"/>
  <c r="AA405" i="1" s="1"/>
  <c r="R405" i="1"/>
  <c r="H405" i="1"/>
  <c r="Y404" i="1"/>
  <c r="Z404" i="1" s="1"/>
  <c r="AA404" i="1" s="1"/>
  <c r="R404" i="1"/>
  <c r="H404" i="1"/>
  <c r="Y403" i="1"/>
  <c r="Z403" i="1" s="1"/>
  <c r="AA403" i="1" s="1"/>
  <c r="R403" i="1"/>
  <c r="H403" i="1"/>
  <c r="Y402" i="1"/>
  <c r="R402" i="1"/>
  <c r="H402" i="1"/>
  <c r="Y401" i="1"/>
  <c r="R401" i="1"/>
  <c r="H401" i="1"/>
  <c r="Y400" i="1"/>
  <c r="Z400" i="1" s="1"/>
  <c r="AA400" i="1" s="1"/>
  <c r="R400" i="1"/>
  <c r="H400" i="1"/>
  <c r="Y399" i="1"/>
  <c r="R399" i="1"/>
  <c r="H399" i="1"/>
  <c r="Y398" i="1"/>
  <c r="R398" i="1"/>
  <c r="H398" i="1"/>
  <c r="Y397" i="1"/>
  <c r="Z397" i="1" s="1"/>
  <c r="AA397" i="1" s="1"/>
  <c r="R397" i="1"/>
  <c r="H397" i="1"/>
  <c r="Y396" i="1"/>
  <c r="Z396" i="1" s="1"/>
  <c r="AA396" i="1" s="1"/>
  <c r="R396" i="1"/>
  <c r="H396" i="1"/>
  <c r="Y395" i="1"/>
  <c r="R395" i="1"/>
  <c r="H395" i="1"/>
  <c r="Y394" i="1"/>
  <c r="Z394" i="1" s="1"/>
  <c r="AA394" i="1" s="1"/>
  <c r="R394" i="1"/>
  <c r="H394" i="1"/>
  <c r="Y393" i="1"/>
  <c r="R393" i="1"/>
  <c r="H393" i="1"/>
  <c r="Y392" i="1"/>
  <c r="Z392" i="1" s="1"/>
  <c r="AA392" i="1" s="1"/>
  <c r="R392" i="1"/>
  <c r="H392" i="1"/>
  <c r="Y391" i="1"/>
  <c r="R391" i="1"/>
  <c r="H391" i="1"/>
  <c r="Y390" i="1"/>
  <c r="Z390" i="1" s="1"/>
  <c r="AA390" i="1" s="1"/>
  <c r="R390" i="1"/>
  <c r="H390" i="1"/>
  <c r="Y389" i="1"/>
  <c r="Z389" i="1" s="1"/>
  <c r="AA389" i="1" s="1"/>
  <c r="R389" i="1"/>
  <c r="H389" i="1"/>
  <c r="Y388" i="1"/>
  <c r="Z388" i="1" s="1"/>
  <c r="AA388" i="1" s="1"/>
  <c r="R388" i="1"/>
  <c r="H388" i="1"/>
  <c r="Y387" i="1"/>
  <c r="Z387" i="1" s="1"/>
  <c r="AA387" i="1" s="1"/>
  <c r="R387" i="1"/>
  <c r="H387" i="1"/>
  <c r="Y386" i="1"/>
  <c r="Z386" i="1" s="1"/>
  <c r="AA386" i="1" s="1"/>
  <c r="R386" i="1"/>
  <c r="H386" i="1"/>
  <c r="Y385" i="1"/>
  <c r="Z385" i="1" s="1"/>
  <c r="AA385" i="1" s="1"/>
  <c r="R385" i="1"/>
  <c r="H385" i="1"/>
  <c r="Y384" i="1"/>
  <c r="Z384" i="1" s="1"/>
  <c r="AA384" i="1" s="1"/>
  <c r="R384" i="1"/>
  <c r="H384" i="1"/>
  <c r="Y383" i="1"/>
  <c r="Z383" i="1" s="1"/>
  <c r="AA383" i="1" s="1"/>
  <c r="R383" i="1"/>
  <c r="H383" i="1"/>
  <c r="Z382" i="1"/>
  <c r="AA382" i="1" s="1"/>
  <c r="AB382" i="1" s="1"/>
  <c r="Y382" i="1"/>
  <c r="R382" i="1"/>
  <c r="H382" i="1"/>
  <c r="Y381" i="1"/>
  <c r="Z381" i="1" s="1"/>
  <c r="AA381" i="1" s="1"/>
  <c r="R381" i="1"/>
  <c r="H381" i="1"/>
  <c r="Y380" i="1"/>
  <c r="Z380" i="1" s="1"/>
  <c r="AA380" i="1" s="1"/>
  <c r="R380" i="1"/>
  <c r="H380" i="1"/>
  <c r="Y379" i="1"/>
  <c r="Z379" i="1" s="1"/>
  <c r="AA379" i="1" s="1"/>
  <c r="R379" i="1"/>
  <c r="H379" i="1"/>
  <c r="Y378" i="1"/>
  <c r="Z378" i="1" s="1"/>
  <c r="AA378" i="1" s="1"/>
  <c r="R378" i="1"/>
  <c r="H378" i="1"/>
  <c r="Y377" i="1"/>
  <c r="Z377" i="1" s="1"/>
  <c r="AA377" i="1" s="1"/>
  <c r="R377" i="1"/>
  <c r="H377" i="1"/>
  <c r="Y376" i="1"/>
  <c r="Z376" i="1" s="1"/>
  <c r="AA376" i="1" s="1"/>
  <c r="R376" i="1"/>
  <c r="H376" i="1"/>
  <c r="Y375" i="1"/>
  <c r="Z375" i="1" s="1"/>
  <c r="AA375" i="1" s="1"/>
  <c r="R375" i="1"/>
  <c r="H375" i="1"/>
  <c r="Y374" i="1"/>
  <c r="Z374" i="1" s="1"/>
  <c r="AA374" i="1" s="1"/>
  <c r="R374" i="1"/>
  <c r="H374" i="1"/>
  <c r="Z373" i="1"/>
  <c r="AA373" i="1" s="1"/>
  <c r="Y373" i="1"/>
  <c r="R373" i="1"/>
  <c r="H373" i="1"/>
  <c r="Y372" i="1"/>
  <c r="Z372" i="1" s="1"/>
  <c r="AA372" i="1" s="1"/>
  <c r="R372" i="1"/>
  <c r="H372" i="1"/>
  <c r="Y371" i="1"/>
  <c r="Z371" i="1" s="1"/>
  <c r="AA371" i="1" s="1"/>
  <c r="R371" i="1"/>
  <c r="H371" i="1"/>
  <c r="Y370" i="1"/>
  <c r="Z370" i="1" s="1"/>
  <c r="AA370" i="1" s="1"/>
  <c r="R370" i="1"/>
  <c r="H370" i="1"/>
  <c r="Y369" i="1"/>
  <c r="R369" i="1"/>
  <c r="H369" i="1"/>
  <c r="Z368" i="1"/>
  <c r="AA368" i="1" s="1"/>
  <c r="AB368" i="1" s="1"/>
  <c r="Y368" i="1"/>
  <c r="R368" i="1"/>
  <c r="H368" i="1"/>
  <c r="Y367" i="1"/>
  <c r="Z367" i="1" s="1"/>
  <c r="AA367" i="1" s="1"/>
  <c r="R367" i="1"/>
  <c r="H367" i="1"/>
  <c r="Y366" i="1"/>
  <c r="Z366" i="1" s="1"/>
  <c r="AA366" i="1" s="1"/>
  <c r="R366" i="1"/>
  <c r="H366" i="1"/>
  <c r="Z365" i="1"/>
  <c r="AA365" i="1" s="1"/>
  <c r="Y365" i="1"/>
  <c r="R365" i="1"/>
  <c r="H365" i="1"/>
  <c r="Y364" i="1"/>
  <c r="Z364" i="1" s="1"/>
  <c r="AA364" i="1" s="1"/>
  <c r="R364" i="1"/>
  <c r="H364" i="1"/>
  <c r="Z363" i="1"/>
  <c r="AA363" i="1" s="1"/>
  <c r="Y363" i="1"/>
  <c r="R363" i="1"/>
  <c r="H363" i="1"/>
  <c r="Y362" i="1"/>
  <c r="R362" i="1"/>
  <c r="H362" i="1"/>
  <c r="Z361" i="1"/>
  <c r="AA361" i="1" s="1"/>
  <c r="Y361" i="1"/>
  <c r="R361" i="1"/>
  <c r="H361" i="1"/>
  <c r="Y360" i="1"/>
  <c r="Z360" i="1" s="1"/>
  <c r="AA360" i="1" s="1"/>
  <c r="R360" i="1"/>
  <c r="H360" i="1"/>
  <c r="Y359" i="1"/>
  <c r="Z359" i="1" s="1"/>
  <c r="AA359" i="1" s="1"/>
  <c r="R359" i="1"/>
  <c r="H359" i="1"/>
  <c r="Y358" i="1"/>
  <c r="R358" i="1"/>
  <c r="H358" i="1"/>
  <c r="Y357" i="1"/>
  <c r="Z357" i="1" s="1"/>
  <c r="AA357" i="1" s="1"/>
  <c r="R357" i="1"/>
  <c r="H357" i="1"/>
  <c r="Y356" i="1"/>
  <c r="Z356" i="1" s="1"/>
  <c r="AA356" i="1" s="1"/>
  <c r="R356" i="1"/>
  <c r="H356" i="1"/>
  <c r="Z355" i="1"/>
  <c r="AA355" i="1" s="1"/>
  <c r="Y355" i="1"/>
  <c r="R355" i="1"/>
  <c r="H355" i="1"/>
  <c r="Y354" i="1"/>
  <c r="Z354" i="1" s="1"/>
  <c r="R354" i="1"/>
  <c r="H354" i="1"/>
  <c r="Y353" i="1"/>
  <c r="Z353" i="1" s="1"/>
  <c r="AA353" i="1" s="1"/>
  <c r="R353" i="1"/>
  <c r="H353" i="1"/>
  <c r="Y352" i="1"/>
  <c r="R352" i="1"/>
  <c r="H352" i="1"/>
  <c r="Y351" i="1"/>
  <c r="Z351" i="1" s="1"/>
  <c r="AA351" i="1" s="1"/>
  <c r="R351" i="1"/>
  <c r="H351" i="1"/>
  <c r="Y350" i="1"/>
  <c r="Z350" i="1" s="1"/>
  <c r="AA350" i="1" s="1"/>
  <c r="R350" i="1"/>
  <c r="H350" i="1"/>
  <c r="Y349" i="1"/>
  <c r="R349" i="1"/>
  <c r="H349" i="1"/>
  <c r="Y348" i="1"/>
  <c r="Z348" i="1" s="1"/>
  <c r="AA348" i="1" s="1"/>
  <c r="R348" i="1"/>
  <c r="H348" i="1"/>
  <c r="Y347" i="1"/>
  <c r="Z347" i="1" s="1"/>
  <c r="AA347" i="1" s="1"/>
  <c r="R347" i="1"/>
  <c r="H347" i="1"/>
  <c r="Y346" i="1"/>
  <c r="Z346" i="1" s="1"/>
  <c r="R346" i="1"/>
  <c r="H346" i="1"/>
  <c r="Y345" i="1"/>
  <c r="Z345" i="1" s="1"/>
  <c r="AA345" i="1" s="1"/>
  <c r="R345" i="1"/>
  <c r="H345" i="1"/>
  <c r="Y344" i="1"/>
  <c r="R344" i="1"/>
  <c r="H344" i="1"/>
  <c r="Y343" i="1"/>
  <c r="Z343" i="1" s="1"/>
  <c r="AA343" i="1" s="1"/>
  <c r="R343" i="1"/>
  <c r="H343" i="1"/>
  <c r="Y342" i="1"/>
  <c r="Z342" i="1" s="1"/>
  <c r="AA342" i="1" s="1"/>
  <c r="R342" i="1"/>
  <c r="H342" i="1"/>
  <c r="AA341" i="1"/>
  <c r="Y341" i="1"/>
  <c r="Z341" i="1" s="1"/>
  <c r="R341" i="1"/>
  <c r="H341" i="1"/>
  <c r="Z340" i="1"/>
  <c r="AA340" i="1" s="1"/>
  <c r="Y340" i="1"/>
  <c r="R340" i="1"/>
  <c r="H340" i="1"/>
  <c r="Y339" i="1"/>
  <c r="Z339" i="1" s="1"/>
  <c r="AA339" i="1" s="1"/>
  <c r="R339" i="1"/>
  <c r="H339" i="1"/>
  <c r="Y338" i="1"/>
  <c r="Z338" i="1" s="1"/>
  <c r="AA338" i="1" s="1"/>
  <c r="R338" i="1"/>
  <c r="H338" i="1"/>
  <c r="Y337" i="1"/>
  <c r="R337" i="1"/>
  <c r="H337" i="1"/>
  <c r="Y336" i="1"/>
  <c r="R336" i="1"/>
  <c r="H336" i="1"/>
  <c r="AA335" i="1"/>
  <c r="AB335" i="1" s="1"/>
  <c r="Y335" i="1"/>
  <c r="Z335" i="1" s="1"/>
  <c r="R335" i="1"/>
  <c r="H335" i="1"/>
  <c r="Y334" i="1"/>
  <c r="Z334" i="1" s="1"/>
  <c r="AA334" i="1" s="1"/>
  <c r="R334" i="1"/>
  <c r="H334" i="1"/>
  <c r="Y333" i="1"/>
  <c r="Z333" i="1" s="1"/>
  <c r="AA333" i="1" s="1"/>
  <c r="R333" i="1"/>
  <c r="H333" i="1"/>
  <c r="Y332" i="1"/>
  <c r="Z332" i="1" s="1"/>
  <c r="AA332" i="1" s="1"/>
  <c r="R332" i="1"/>
  <c r="H332" i="1"/>
  <c r="Y331" i="1"/>
  <c r="Z331" i="1" s="1"/>
  <c r="AA331" i="1" s="1"/>
  <c r="AB331" i="1" s="1"/>
  <c r="R331" i="1"/>
  <c r="H331" i="1"/>
  <c r="Y330" i="1"/>
  <c r="Z330" i="1" s="1"/>
  <c r="AA330" i="1" s="1"/>
  <c r="R330" i="1"/>
  <c r="H330" i="1"/>
  <c r="Y329" i="1"/>
  <c r="Z329" i="1" s="1"/>
  <c r="R329" i="1"/>
  <c r="H329" i="1"/>
  <c r="Y328" i="1"/>
  <c r="Z328" i="1" s="1"/>
  <c r="AA328" i="1" s="1"/>
  <c r="R328" i="1"/>
  <c r="H328" i="1"/>
  <c r="Y327" i="1"/>
  <c r="R327" i="1"/>
  <c r="H327" i="1"/>
  <c r="Y326" i="1"/>
  <c r="Z326" i="1" s="1"/>
  <c r="AA326" i="1" s="1"/>
  <c r="AB326" i="1" s="1"/>
  <c r="R326" i="1"/>
  <c r="H326" i="1"/>
  <c r="Y325" i="1"/>
  <c r="Z325" i="1" s="1"/>
  <c r="R325" i="1"/>
  <c r="H325" i="1"/>
  <c r="Y324" i="1"/>
  <c r="Z324" i="1" s="1"/>
  <c r="AA324" i="1" s="1"/>
  <c r="R324" i="1"/>
  <c r="H324" i="1"/>
  <c r="Y323" i="1"/>
  <c r="R323" i="1"/>
  <c r="H323" i="1"/>
  <c r="Y322" i="1"/>
  <c r="Z322" i="1" s="1"/>
  <c r="R322" i="1"/>
  <c r="H322" i="1"/>
  <c r="Y321" i="1"/>
  <c r="Z321" i="1" s="1"/>
  <c r="AA321" i="1" s="1"/>
  <c r="R321" i="1"/>
  <c r="H321" i="1"/>
  <c r="Y320" i="1"/>
  <c r="Z320" i="1" s="1"/>
  <c r="AA320" i="1" s="1"/>
  <c r="R320" i="1"/>
  <c r="H320" i="1"/>
  <c r="Y319" i="1"/>
  <c r="Z319" i="1" s="1"/>
  <c r="AA319" i="1" s="1"/>
  <c r="AB319" i="1" s="1"/>
  <c r="R319" i="1"/>
  <c r="H319" i="1"/>
  <c r="Y318" i="1"/>
  <c r="Z318" i="1" s="1"/>
  <c r="AA318" i="1" s="1"/>
  <c r="R318" i="1"/>
  <c r="H318" i="1"/>
  <c r="Y317" i="1"/>
  <c r="Z317" i="1" s="1"/>
  <c r="R317" i="1"/>
  <c r="H317" i="1"/>
  <c r="Y316" i="1"/>
  <c r="Z316" i="1" s="1"/>
  <c r="AA316" i="1" s="1"/>
  <c r="R316" i="1"/>
  <c r="H316" i="1"/>
  <c r="Y315" i="1"/>
  <c r="R315" i="1"/>
  <c r="H315" i="1"/>
  <c r="Y314" i="1"/>
  <c r="Z314" i="1" s="1"/>
  <c r="R314" i="1"/>
  <c r="H314" i="1"/>
  <c r="Y313" i="1"/>
  <c r="Z313" i="1" s="1"/>
  <c r="AA313" i="1" s="1"/>
  <c r="R313" i="1"/>
  <c r="H313" i="1"/>
  <c r="Y312" i="1"/>
  <c r="Z312" i="1" s="1"/>
  <c r="AA312" i="1" s="1"/>
  <c r="R312" i="1"/>
  <c r="H312" i="1"/>
  <c r="Y311" i="1"/>
  <c r="Z311" i="1" s="1"/>
  <c r="AA311" i="1" s="1"/>
  <c r="R311" i="1"/>
  <c r="H311" i="1"/>
  <c r="Y310" i="1"/>
  <c r="Z310" i="1" s="1"/>
  <c r="AA310" i="1" s="1"/>
  <c r="R310" i="1"/>
  <c r="H310" i="1"/>
  <c r="Y309" i="1"/>
  <c r="Z309" i="1" s="1"/>
  <c r="R309" i="1"/>
  <c r="H309" i="1"/>
  <c r="Y308" i="1"/>
  <c r="Z308" i="1" s="1"/>
  <c r="AA308" i="1" s="1"/>
  <c r="R308" i="1"/>
  <c r="H308" i="1"/>
  <c r="Y307" i="1"/>
  <c r="R307" i="1"/>
  <c r="H307" i="1"/>
  <c r="Y306" i="1"/>
  <c r="Z306" i="1" s="1"/>
  <c r="AA306" i="1" s="1"/>
  <c r="R306" i="1"/>
  <c r="H306" i="1"/>
  <c r="Y305" i="1"/>
  <c r="Z305" i="1" s="1"/>
  <c r="AA305" i="1" s="1"/>
  <c r="R305" i="1"/>
  <c r="H305" i="1"/>
  <c r="Z304" i="1"/>
  <c r="AA304" i="1" s="1"/>
  <c r="Y304" i="1"/>
  <c r="R304" i="1"/>
  <c r="H304" i="1"/>
  <c r="Y303" i="1"/>
  <c r="R303" i="1"/>
  <c r="H303" i="1"/>
  <c r="Y302" i="1"/>
  <c r="Z302" i="1" s="1"/>
  <c r="AA302" i="1" s="1"/>
  <c r="AB302" i="1" s="1"/>
  <c r="R302" i="1"/>
  <c r="H302" i="1"/>
  <c r="Y301" i="1"/>
  <c r="Z301" i="1" s="1"/>
  <c r="AA301" i="1" s="1"/>
  <c r="R301" i="1"/>
  <c r="H301" i="1"/>
  <c r="Y300" i="1"/>
  <c r="Z300" i="1" s="1"/>
  <c r="AA300" i="1" s="1"/>
  <c r="R300" i="1"/>
  <c r="H300" i="1"/>
  <c r="Y299" i="1"/>
  <c r="R299" i="1"/>
  <c r="H299" i="1"/>
  <c r="Y298" i="1"/>
  <c r="Z298" i="1" s="1"/>
  <c r="AA298" i="1" s="1"/>
  <c r="R298" i="1"/>
  <c r="H298" i="1"/>
  <c r="Y297" i="1"/>
  <c r="Z297" i="1" s="1"/>
  <c r="AA297" i="1" s="1"/>
  <c r="R297" i="1"/>
  <c r="H297" i="1"/>
  <c r="Z296" i="1"/>
  <c r="AA296" i="1" s="1"/>
  <c r="Y296" i="1"/>
  <c r="R296" i="1"/>
  <c r="H296" i="1"/>
  <c r="Y295" i="1"/>
  <c r="R295" i="1"/>
  <c r="H295" i="1"/>
  <c r="Y294" i="1"/>
  <c r="Z294" i="1" s="1"/>
  <c r="AA294" i="1" s="1"/>
  <c r="R294" i="1"/>
  <c r="H294" i="1"/>
  <c r="AA293" i="1"/>
  <c r="Y293" i="1"/>
  <c r="Z293" i="1" s="1"/>
  <c r="R293" i="1"/>
  <c r="H293" i="1"/>
  <c r="Y292" i="1"/>
  <c r="Z292" i="1" s="1"/>
  <c r="AA292" i="1" s="1"/>
  <c r="R292" i="1"/>
  <c r="H292" i="1"/>
  <c r="Y291" i="1"/>
  <c r="R291" i="1"/>
  <c r="H291" i="1"/>
  <c r="Y290" i="1"/>
  <c r="Z290" i="1" s="1"/>
  <c r="AA290" i="1" s="1"/>
  <c r="R290" i="1"/>
  <c r="H290" i="1"/>
  <c r="AA289" i="1"/>
  <c r="Z289" i="1"/>
  <c r="Y289" i="1"/>
  <c r="R289" i="1"/>
  <c r="H289" i="1"/>
  <c r="Y288" i="1"/>
  <c r="Z288" i="1" s="1"/>
  <c r="AA288" i="1" s="1"/>
  <c r="R288" i="1"/>
  <c r="H288" i="1"/>
  <c r="Y287" i="1"/>
  <c r="R287" i="1"/>
  <c r="H287" i="1"/>
  <c r="Y286" i="1"/>
  <c r="R286" i="1"/>
  <c r="H286" i="1"/>
  <c r="AA285" i="1"/>
  <c r="Y285" i="1"/>
  <c r="Z285" i="1" s="1"/>
  <c r="R285" i="1"/>
  <c r="H285" i="1"/>
  <c r="Y284" i="1"/>
  <c r="Z284" i="1" s="1"/>
  <c r="AA284" i="1" s="1"/>
  <c r="AB284" i="1" s="1"/>
  <c r="R284" i="1"/>
  <c r="H284" i="1"/>
  <c r="Y283" i="1"/>
  <c r="Z283" i="1" s="1"/>
  <c r="AA283" i="1" s="1"/>
  <c r="R283" i="1"/>
  <c r="H283" i="1"/>
  <c r="Y282" i="1"/>
  <c r="Z282" i="1" s="1"/>
  <c r="AA282" i="1" s="1"/>
  <c r="R282" i="1"/>
  <c r="H282" i="1"/>
  <c r="Y281" i="1"/>
  <c r="Z281" i="1" s="1"/>
  <c r="R281" i="1"/>
  <c r="H281" i="1"/>
  <c r="Y280" i="1"/>
  <c r="Z280" i="1" s="1"/>
  <c r="R280" i="1"/>
  <c r="H280" i="1"/>
  <c r="Y279" i="1"/>
  <c r="R279" i="1"/>
  <c r="H279" i="1"/>
  <c r="Y278" i="1"/>
  <c r="Z278" i="1" s="1"/>
  <c r="AA278" i="1" s="1"/>
  <c r="R278" i="1"/>
  <c r="H278" i="1"/>
  <c r="Y277" i="1"/>
  <c r="Z277" i="1" s="1"/>
  <c r="AA277" i="1" s="1"/>
  <c r="R277" i="1"/>
  <c r="H277" i="1"/>
  <c r="Y276" i="1"/>
  <c r="Z276" i="1" s="1"/>
  <c r="AA276" i="1" s="1"/>
  <c r="AB276" i="1" s="1"/>
  <c r="R276" i="1"/>
  <c r="H276" i="1"/>
  <c r="Y275" i="1"/>
  <c r="Z275" i="1" s="1"/>
  <c r="AA275" i="1" s="1"/>
  <c r="R275" i="1"/>
  <c r="H275" i="1"/>
  <c r="Y274" i="1"/>
  <c r="Z274" i="1" s="1"/>
  <c r="AA274" i="1" s="1"/>
  <c r="R274" i="1"/>
  <c r="H274" i="1"/>
  <c r="Y273" i="1"/>
  <c r="Z273" i="1" s="1"/>
  <c r="AA273" i="1" s="1"/>
  <c r="AB273" i="1" s="1"/>
  <c r="R273" i="1"/>
  <c r="H273" i="1"/>
  <c r="Y272" i="1"/>
  <c r="Z272" i="1" s="1"/>
  <c r="AA272" i="1" s="1"/>
  <c r="AB272" i="1" s="1"/>
  <c r="R272" i="1"/>
  <c r="H272" i="1"/>
  <c r="Y271" i="1"/>
  <c r="R271" i="1"/>
  <c r="H271" i="1"/>
  <c r="Y270" i="1"/>
  <c r="Z270" i="1" s="1"/>
  <c r="AA270" i="1" s="1"/>
  <c r="R270" i="1"/>
  <c r="H270" i="1"/>
  <c r="Y269" i="1"/>
  <c r="Z269" i="1" s="1"/>
  <c r="AA269" i="1" s="1"/>
  <c r="R269" i="1"/>
  <c r="H269" i="1"/>
  <c r="Z268" i="1"/>
  <c r="AA268" i="1" s="1"/>
  <c r="AB268" i="1" s="1"/>
  <c r="Y268" i="1"/>
  <c r="R268" i="1"/>
  <c r="H268" i="1"/>
  <c r="Y267" i="1"/>
  <c r="R267" i="1"/>
  <c r="H267" i="1"/>
  <c r="Y266" i="1"/>
  <c r="Z266" i="1" s="1"/>
  <c r="AA266" i="1" s="1"/>
  <c r="R266" i="1"/>
  <c r="H266" i="1"/>
  <c r="Y265" i="1"/>
  <c r="Z265" i="1" s="1"/>
  <c r="AA265" i="1" s="1"/>
  <c r="AB265" i="1" s="1"/>
  <c r="R265" i="1"/>
  <c r="H265" i="1"/>
  <c r="Y264" i="1"/>
  <c r="Z264" i="1" s="1"/>
  <c r="AA264" i="1" s="1"/>
  <c r="R264" i="1"/>
  <c r="H264" i="1"/>
  <c r="Y263" i="1"/>
  <c r="R263" i="1"/>
  <c r="H263" i="1"/>
  <c r="Y262" i="1"/>
  <c r="Z262" i="1" s="1"/>
  <c r="AA262" i="1" s="1"/>
  <c r="R262" i="1"/>
  <c r="H262" i="1"/>
  <c r="Y261" i="1"/>
  <c r="Z261" i="1" s="1"/>
  <c r="AA261" i="1" s="1"/>
  <c r="R261" i="1"/>
  <c r="H261" i="1"/>
  <c r="Y260" i="1"/>
  <c r="Z260" i="1" s="1"/>
  <c r="R260" i="1"/>
  <c r="H260" i="1"/>
  <c r="Y259" i="1"/>
  <c r="Z259" i="1" s="1"/>
  <c r="AA259" i="1" s="1"/>
  <c r="AB259" i="1" s="1"/>
  <c r="R259" i="1"/>
  <c r="H259" i="1"/>
  <c r="Y258" i="1"/>
  <c r="Z258" i="1" s="1"/>
  <c r="AA258" i="1" s="1"/>
  <c r="R258" i="1"/>
  <c r="H258" i="1"/>
  <c r="Z257" i="1"/>
  <c r="AA257" i="1" s="1"/>
  <c r="Y257" i="1"/>
  <c r="R257" i="1"/>
  <c r="H257" i="1"/>
  <c r="Z256" i="1"/>
  <c r="AA256" i="1" s="1"/>
  <c r="Y256" i="1"/>
  <c r="R256" i="1"/>
  <c r="H256" i="1"/>
  <c r="Y255" i="1"/>
  <c r="R255" i="1"/>
  <c r="H255" i="1"/>
  <c r="Y254" i="1"/>
  <c r="Z254" i="1" s="1"/>
  <c r="AA254" i="1" s="1"/>
  <c r="R254" i="1"/>
  <c r="H254" i="1"/>
  <c r="Y253" i="1"/>
  <c r="Z253" i="1" s="1"/>
  <c r="AA253" i="1" s="1"/>
  <c r="R253" i="1"/>
  <c r="H253" i="1"/>
  <c r="Z252" i="1"/>
  <c r="Y252" i="1"/>
  <c r="R252" i="1"/>
  <c r="H252" i="1"/>
  <c r="Z251" i="1"/>
  <c r="AA251" i="1" s="1"/>
  <c r="Y251" i="1"/>
  <c r="R251" i="1"/>
  <c r="H251" i="1"/>
  <c r="Y250" i="1"/>
  <c r="Z250" i="1" s="1"/>
  <c r="AA250" i="1" s="1"/>
  <c r="R250" i="1"/>
  <c r="H250" i="1"/>
  <c r="Y249" i="1"/>
  <c r="Z249" i="1" s="1"/>
  <c r="AA249" i="1" s="1"/>
  <c r="R249" i="1"/>
  <c r="H249" i="1"/>
  <c r="Y248" i="1"/>
  <c r="Z248" i="1" s="1"/>
  <c r="AA248" i="1" s="1"/>
  <c r="R248" i="1"/>
  <c r="H248" i="1"/>
  <c r="Y247" i="1"/>
  <c r="R247" i="1"/>
  <c r="H247" i="1"/>
  <c r="Y246" i="1"/>
  <c r="Z246" i="1" s="1"/>
  <c r="AA246" i="1" s="1"/>
  <c r="R246" i="1"/>
  <c r="H246" i="1"/>
  <c r="Y245" i="1"/>
  <c r="Z245" i="1" s="1"/>
  <c r="AA245" i="1" s="1"/>
  <c r="R245" i="1"/>
  <c r="H245" i="1"/>
  <c r="Z244" i="1"/>
  <c r="AA244" i="1" s="1"/>
  <c r="Y244" i="1"/>
  <c r="R244" i="1"/>
  <c r="H244" i="1"/>
  <c r="Y243" i="1"/>
  <c r="Z243" i="1" s="1"/>
  <c r="AA243" i="1" s="1"/>
  <c r="R243" i="1"/>
  <c r="H243" i="1"/>
  <c r="Y242" i="1"/>
  <c r="Z242" i="1" s="1"/>
  <c r="AA242" i="1" s="1"/>
  <c r="R242" i="1"/>
  <c r="H242" i="1"/>
  <c r="Y241" i="1"/>
  <c r="R241" i="1"/>
  <c r="H241" i="1"/>
  <c r="Y240" i="1"/>
  <c r="Z240" i="1" s="1"/>
  <c r="AA240" i="1" s="1"/>
  <c r="R240" i="1"/>
  <c r="H240" i="1"/>
  <c r="Y239" i="1"/>
  <c r="Z239" i="1" s="1"/>
  <c r="AA239" i="1" s="1"/>
  <c r="R239" i="1"/>
  <c r="H239" i="1"/>
  <c r="Y238" i="1"/>
  <c r="R238" i="1"/>
  <c r="H238" i="1"/>
  <c r="Y237" i="1"/>
  <c r="Z237" i="1" s="1"/>
  <c r="AA237" i="1" s="1"/>
  <c r="AB237" i="1" s="1"/>
  <c r="R237" i="1"/>
  <c r="H237" i="1"/>
  <c r="Z236" i="1"/>
  <c r="AA236" i="1" s="1"/>
  <c r="Y236" i="1"/>
  <c r="R236" i="1"/>
  <c r="H236" i="1"/>
  <c r="Z235" i="1"/>
  <c r="AA235" i="1" s="1"/>
  <c r="Y235" i="1"/>
  <c r="R235" i="1"/>
  <c r="H235" i="1"/>
  <c r="Y234" i="1"/>
  <c r="Z234" i="1" s="1"/>
  <c r="AA234" i="1" s="1"/>
  <c r="R234" i="1"/>
  <c r="H234" i="1"/>
  <c r="Y233" i="1"/>
  <c r="R233" i="1"/>
  <c r="H233" i="1"/>
  <c r="Z232" i="1"/>
  <c r="AA232" i="1" s="1"/>
  <c r="Y232" i="1"/>
  <c r="R232" i="1"/>
  <c r="H232" i="1"/>
  <c r="Y231" i="1"/>
  <c r="Z231" i="1" s="1"/>
  <c r="AA231" i="1" s="1"/>
  <c r="R231" i="1"/>
  <c r="H231" i="1"/>
  <c r="Y230" i="1"/>
  <c r="R230" i="1"/>
  <c r="H230" i="1"/>
  <c r="Y229" i="1"/>
  <c r="Z229" i="1" s="1"/>
  <c r="AA229" i="1" s="1"/>
  <c r="AB229" i="1" s="1"/>
  <c r="R229" i="1"/>
  <c r="H229" i="1"/>
  <c r="Z228" i="1"/>
  <c r="AA228" i="1" s="1"/>
  <c r="Y228" i="1"/>
  <c r="R228" i="1"/>
  <c r="H228" i="1"/>
  <c r="Z227" i="1"/>
  <c r="AA227" i="1" s="1"/>
  <c r="Y227" i="1"/>
  <c r="R227" i="1"/>
  <c r="H227" i="1"/>
  <c r="Y226" i="1"/>
  <c r="Z226" i="1" s="1"/>
  <c r="AA226" i="1" s="1"/>
  <c r="R226" i="1"/>
  <c r="H226" i="1"/>
  <c r="Y225" i="1"/>
  <c r="R225" i="1"/>
  <c r="H225" i="1"/>
  <c r="Z224" i="1"/>
  <c r="AA224" i="1" s="1"/>
  <c r="Y224" i="1"/>
  <c r="R224" i="1"/>
  <c r="H224" i="1"/>
  <c r="Y223" i="1"/>
  <c r="Z223" i="1" s="1"/>
  <c r="AA223" i="1" s="1"/>
  <c r="R223" i="1"/>
  <c r="H223" i="1"/>
  <c r="Y222" i="1"/>
  <c r="R222" i="1"/>
  <c r="H222" i="1"/>
  <c r="Y221" i="1"/>
  <c r="Z221" i="1" s="1"/>
  <c r="AA221" i="1" s="1"/>
  <c r="AB221" i="1" s="1"/>
  <c r="R221" i="1"/>
  <c r="H221" i="1"/>
  <c r="Y220" i="1"/>
  <c r="Z220" i="1" s="1"/>
  <c r="AA220" i="1" s="1"/>
  <c r="R220" i="1"/>
  <c r="H220" i="1"/>
  <c r="Z219" i="1"/>
  <c r="AA219" i="1" s="1"/>
  <c r="Y219" i="1"/>
  <c r="R219" i="1"/>
  <c r="H219" i="1"/>
  <c r="Y218" i="1"/>
  <c r="Z218" i="1" s="1"/>
  <c r="AA218" i="1" s="1"/>
  <c r="R218" i="1"/>
  <c r="H218" i="1"/>
  <c r="Y217" i="1"/>
  <c r="R217" i="1"/>
  <c r="H217" i="1"/>
  <c r="Z216" i="1"/>
  <c r="AA216" i="1" s="1"/>
  <c r="Y216" i="1"/>
  <c r="R216" i="1"/>
  <c r="H216" i="1"/>
  <c r="Z215" i="1"/>
  <c r="AA215" i="1" s="1"/>
  <c r="Y215" i="1"/>
  <c r="R215" i="1"/>
  <c r="H215" i="1"/>
  <c r="Y214" i="1"/>
  <c r="R214" i="1"/>
  <c r="H214" i="1"/>
  <c r="Y213" i="1"/>
  <c r="Z213" i="1" s="1"/>
  <c r="AA213" i="1" s="1"/>
  <c r="AB213" i="1" s="1"/>
  <c r="R213" i="1"/>
  <c r="H213" i="1"/>
  <c r="Y212" i="1"/>
  <c r="Z212" i="1" s="1"/>
  <c r="AA212" i="1" s="1"/>
  <c r="R212" i="1"/>
  <c r="H212" i="1"/>
  <c r="Z211" i="1"/>
  <c r="AA211" i="1" s="1"/>
  <c r="Y211" i="1"/>
  <c r="R211" i="1"/>
  <c r="H211" i="1"/>
  <c r="Y210" i="1"/>
  <c r="Z210" i="1" s="1"/>
  <c r="AA210" i="1" s="1"/>
  <c r="R210" i="1"/>
  <c r="H210" i="1"/>
  <c r="Y209" i="1"/>
  <c r="Z209" i="1" s="1"/>
  <c r="AA209" i="1" s="1"/>
  <c r="R209" i="1"/>
  <c r="H209" i="1"/>
  <c r="Z208" i="1"/>
  <c r="AA208" i="1" s="1"/>
  <c r="Y208" i="1"/>
  <c r="R208" i="1"/>
  <c r="H208" i="1"/>
  <c r="Z207" i="1"/>
  <c r="AA207" i="1" s="1"/>
  <c r="Y207" i="1"/>
  <c r="R207" i="1"/>
  <c r="H207" i="1"/>
  <c r="Y206" i="1"/>
  <c r="Z206" i="1" s="1"/>
  <c r="R206" i="1"/>
  <c r="H206" i="1"/>
  <c r="AA205" i="1"/>
  <c r="AB205" i="1" s="1"/>
  <c r="Y205" i="1"/>
  <c r="Z205" i="1" s="1"/>
  <c r="R205" i="1"/>
  <c r="H205" i="1"/>
  <c r="Z204" i="1"/>
  <c r="AA204" i="1" s="1"/>
  <c r="AB204" i="1" s="1"/>
  <c r="Y204" i="1"/>
  <c r="R204" i="1"/>
  <c r="H204" i="1"/>
  <c r="Y203" i="1"/>
  <c r="Z203" i="1" s="1"/>
  <c r="AA203" i="1" s="1"/>
  <c r="R203" i="1"/>
  <c r="H203" i="1"/>
  <c r="Y202" i="1"/>
  <c r="Z202" i="1" s="1"/>
  <c r="AA202" i="1" s="1"/>
  <c r="R202" i="1"/>
  <c r="H202" i="1"/>
  <c r="Z201" i="1"/>
  <c r="AA201" i="1" s="1"/>
  <c r="Y201" i="1"/>
  <c r="R201" i="1"/>
  <c r="H201" i="1"/>
  <c r="Y200" i="1"/>
  <c r="R200" i="1"/>
  <c r="H200" i="1"/>
  <c r="Y199" i="1"/>
  <c r="R199" i="1"/>
  <c r="H199" i="1"/>
  <c r="Y198" i="1"/>
  <c r="Z198" i="1" s="1"/>
  <c r="AA198" i="1" s="1"/>
  <c r="R198" i="1"/>
  <c r="H198" i="1"/>
  <c r="Y197" i="1"/>
  <c r="R197" i="1"/>
  <c r="H197" i="1"/>
  <c r="Y196" i="1"/>
  <c r="Z196" i="1" s="1"/>
  <c r="AA196" i="1" s="1"/>
  <c r="R196" i="1"/>
  <c r="H196" i="1"/>
  <c r="Y195" i="1"/>
  <c r="Z195" i="1" s="1"/>
  <c r="AA195" i="1" s="1"/>
  <c r="AB195" i="1" s="1"/>
  <c r="R195" i="1"/>
  <c r="H195" i="1"/>
  <c r="Y194" i="1"/>
  <c r="Z194" i="1" s="1"/>
  <c r="AA194" i="1" s="1"/>
  <c r="R194" i="1"/>
  <c r="H194" i="1"/>
  <c r="Y193" i="1"/>
  <c r="Z193" i="1" s="1"/>
  <c r="AA193" i="1" s="1"/>
  <c r="R193" i="1"/>
  <c r="H193" i="1"/>
  <c r="Y192" i="1"/>
  <c r="Z192" i="1" s="1"/>
  <c r="AA192" i="1" s="1"/>
  <c r="R192" i="1"/>
  <c r="H192" i="1"/>
  <c r="Y191" i="1"/>
  <c r="R191" i="1"/>
  <c r="H191" i="1"/>
  <c r="Y190" i="1"/>
  <c r="Z190" i="1" s="1"/>
  <c r="AA190" i="1" s="1"/>
  <c r="R190" i="1"/>
  <c r="H190" i="1"/>
  <c r="Y189" i="1"/>
  <c r="R189" i="1"/>
  <c r="H189" i="1"/>
  <c r="Y188" i="1"/>
  <c r="Z188" i="1" s="1"/>
  <c r="AA188" i="1" s="1"/>
  <c r="AB188" i="1" s="1"/>
  <c r="R188" i="1"/>
  <c r="H188" i="1"/>
  <c r="Y187" i="1"/>
  <c r="R187" i="1"/>
  <c r="H187" i="1"/>
  <c r="Y186" i="1"/>
  <c r="Z186" i="1" s="1"/>
  <c r="AA186" i="1" s="1"/>
  <c r="R186" i="1"/>
  <c r="H186" i="1"/>
  <c r="Y185" i="1"/>
  <c r="Z185" i="1" s="1"/>
  <c r="AA185" i="1" s="1"/>
  <c r="R185" i="1"/>
  <c r="H185" i="1"/>
  <c r="Y184" i="1"/>
  <c r="R184" i="1"/>
  <c r="H184" i="1"/>
  <c r="Y183" i="1"/>
  <c r="R183" i="1"/>
  <c r="H183" i="1"/>
  <c r="Y182" i="1"/>
  <c r="Z182" i="1" s="1"/>
  <c r="AA182" i="1" s="1"/>
  <c r="R182" i="1"/>
  <c r="H182" i="1"/>
  <c r="Y181" i="1"/>
  <c r="R181" i="1"/>
  <c r="H181" i="1"/>
  <c r="Y180" i="1"/>
  <c r="Z180" i="1" s="1"/>
  <c r="AA180" i="1" s="1"/>
  <c r="AB180" i="1" s="1"/>
  <c r="R180" i="1"/>
  <c r="H180" i="1"/>
  <c r="Y179" i="1"/>
  <c r="Z179" i="1" s="1"/>
  <c r="AA179" i="1" s="1"/>
  <c r="R179" i="1"/>
  <c r="H179" i="1"/>
  <c r="Y178" i="1"/>
  <c r="Z178" i="1" s="1"/>
  <c r="AA178" i="1" s="1"/>
  <c r="R178" i="1"/>
  <c r="H178" i="1"/>
  <c r="Y177" i="1"/>
  <c r="Z177" i="1" s="1"/>
  <c r="R177" i="1"/>
  <c r="H177" i="1"/>
  <c r="Y176" i="1"/>
  <c r="R176" i="1"/>
  <c r="H176" i="1"/>
  <c r="Y175" i="1"/>
  <c r="R175" i="1"/>
  <c r="H175" i="1"/>
  <c r="Y174" i="1"/>
  <c r="Z174" i="1" s="1"/>
  <c r="AA174" i="1" s="1"/>
  <c r="AB174" i="1" s="1"/>
  <c r="R174" i="1"/>
  <c r="H174" i="1"/>
  <c r="Y173" i="1"/>
  <c r="Z173" i="1" s="1"/>
  <c r="AA173" i="1" s="1"/>
  <c r="R173" i="1"/>
  <c r="H173" i="1"/>
  <c r="Y172" i="1"/>
  <c r="Z172" i="1" s="1"/>
  <c r="AA172" i="1" s="1"/>
  <c r="AB172" i="1" s="1"/>
  <c r="R172" i="1"/>
  <c r="H172" i="1"/>
  <c r="Y171" i="1"/>
  <c r="Z171" i="1" s="1"/>
  <c r="AA171" i="1" s="1"/>
  <c r="R171" i="1"/>
  <c r="H171" i="1"/>
  <c r="Y170" i="1"/>
  <c r="Z170" i="1" s="1"/>
  <c r="AA170" i="1" s="1"/>
  <c r="R170" i="1"/>
  <c r="H170" i="1"/>
  <c r="Y169" i="1"/>
  <c r="Z169" i="1" s="1"/>
  <c r="R169" i="1"/>
  <c r="H169" i="1"/>
  <c r="Y168" i="1"/>
  <c r="Z168" i="1" s="1"/>
  <c r="AA168" i="1" s="1"/>
  <c r="R168" i="1"/>
  <c r="H168" i="1"/>
  <c r="Y167" i="1"/>
  <c r="R167" i="1"/>
  <c r="H167" i="1"/>
  <c r="Y166" i="1"/>
  <c r="Z166" i="1" s="1"/>
  <c r="AA166" i="1" s="1"/>
  <c r="AB166" i="1" s="1"/>
  <c r="R166" i="1"/>
  <c r="H166" i="1"/>
  <c r="Y165" i="1"/>
  <c r="Z165" i="1" s="1"/>
  <c r="AA165" i="1" s="1"/>
  <c r="R165" i="1"/>
  <c r="H165" i="1"/>
  <c r="Y164" i="1"/>
  <c r="Z164" i="1" s="1"/>
  <c r="AA164" i="1" s="1"/>
  <c r="R164" i="1"/>
  <c r="H164" i="1"/>
  <c r="Y163" i="1"/>
  <c r="Z163" i="1" s="1"/>
  <c r="AA163" i="1" s="1"/>
  <c r="R163" i="1"/>
  <c r="H163" i="1"/>
  <c r="Y162" i="1"/>
  <c r="R162" i="1"/>
  <c r="H162" i="1"/>
  <c r="Y161" i="1"/>
  <c r="Z161" i="1" s="1"/>
  <c r="AA161" i="1" s="1"/>
  <c r="R161" i="1"/>
  <c r="H161" i="1"/>
  <c r="Y160" i="1"/>
  <c r="Z160" i="1" s="1"/>
  <c r="R160" i="1"/>
  <c r="H160" i="1"/>
  <c r="Y159" i="1"/>
  <c r="Z159" i="1" s="1"/>
  <c r="AA159" i="1" s="1"/>
  <c r="R159" i="1"/>
  <c r="H159" i="1"/>
  <c r="Y158" i="1"/>
  <c r="Z158" i="1" s="1"/>
  <c r="R158" i="1"/>
  <c r="H158" i="1"/>
  <c r="Y157" i="1"/>
  <c r="Z157" i="1" s="1"/>
  <c r="AA157" i="1" s="1"/>
  <c r="R157" i="1"/>
  <c r="H157" i="1"/>
  <c r="Y156" i="1"/>
  <c r="Z156" i="1" s="1"/>
  <c r="AA156" i="1" s="1"/>
  <c r="R156" i="1"/>
  <c r="H156" i="1"/>
  <c r="Y155" i="1"/>
  <c r="Z155" i="1" s="1"/>
  <c r="AA155" i="1" s="1"/>
  <c r="R155" i="1"/>
  <c r="H155" i="1"/>
  <c r="Y154" i="1"/>
  <c r="Z154" i="1" s="1"/>
  <c r="AA154" i="1" s="1"/>
  <c r="R154" i="1"/>
  <c r="H154" i="1"/>
  <c r="Y153" i="1"/>
  <c r="Z153" i="1" s="1"/>
  <c r="AA153" i="1" s="1"/>
  <c r="R153" i="1"/>
  <c r="H153" i="1"/>
  <c r="Y152" i="1"/>
  <c r="Z152" i="1" s="1"/>
  <c r="AA152" i="1" s="1"/>
  <c r="R152" i="1"/>
  <c r="H152" i="1"/>
  <c r="Y151" i="1"/>
  <c r="Z151" i="1" s="1"/>
  <c r="AA151" i="1" s="1"/>
  <c r="R151" i="1"/>
  <c r="H151" i="1"/>
  <c r="Z150" i="1"/>
  <c r="AA150" i="1" s="1"/>
  <c r="AB150" i="1" s="1"/>
  <c r="Y150" i="1"/>
  <c r="R150" i="1"/>
  <c r="H150" i="1"/>
  <c r="Y149" i="1"/>
  <c r="Z149" i="1" s="1"/>
  <c r="AA149" i="1" s="1"/>
  <c r="R149" i="1"/>
  <c r="H149" i="1"/>
  <c r="Y148" i="1"/>
  <c r="Z148" i="1" s="1"/>
  <c r="AA148" i="1" s="1"/>
  <c r="R148" i="1"/>
  <c r="H148" i="1"/>
  <c r="Z147" i="1"/>
  <c r="AA147" i="1" s="1"/>
  <c r="Y147" i="1"/>
  <c r="R147" i="1"/>
  <c r="H147" i="1"/>
  <c r="Y146" i="1"/>
  <c r="Z146" i="1" s="1"/>
  <c r="AA146" i="1" s="1"/>
  <c r="R146" i="1"/>
  <c r="H146" i="1"/>
  <c r="Y145" i="1"/>
  <c r="Z145" i="1" s="1"/>
  <c r="AA145" i="1" s="1"/>
  <c r="R145" i="1"/>
  <c r="H145" i="1"/>
  <c r="Y144" i="1"/>
  <c r="Z144" i="1" s="1"/>
  <c r="AA144" i="1" s="1"/>
  <c r="R144" i="1"/>
  <c r="H144" i="1"/>
  <c r="Y143" i="1"/>
  <c r="Z143" i="1" s="1"/>
  <c r="AA143" i="1" s="1"/>
  <c r="R143" i="1"/>
  <c r="H143" i="1"/>
  <c r="Y142" i="1"/>
  <c r="Z142" i="1" s="1"/>
  <c r="AA142" i="1" s="1"/>
  <c r="AB142" i="1" s="1"/>
  <c r="R142" i="1"/>
  <c r="H142" i="1"/>
  <c r="Y141" i="1"/>
  <c r="Z141" i="1" s="1"/>
  <c r="AA141" i="1" s="1"/>
  <c r="R141" i="1"/>
  <c r="H141" i="1"/>
  <c r="Y140" i="1"/>
  <c r="Z140" i="1" s="1"/>
  <c r="AA140" i="1" s="1"/>
  <c r="R140" i="1"/>
  <c r="H140" i="1"/>
  <c r="Y139" i="1"/>
  <c r="Z139" i="1" s="1"/>
  <c r="AA139" i="1" s="1"/>
  <c r="AB139" i="1" s="1"/>
  <c r="R139" i="1"/>
  <c r="H139" i="1"/>
  <c r="Y138" i="1"/>
  <c r="Z138" i="1" s="1"/>
  <c r="AA138" i="1" s="1"/>
  <c r="R138" i="1"/>
  <c r="H138" i="1"/>
  <c r="Y137" i="1"/>
  <c r="Z137" i="1" s="1"/>
  <c r="AA137" i="1" s="1"/>
  <c r="R137" i="1"/>
  <c r="H137" i="1"/>
  <c r="Y136" i="1"/>
  <c r="Z136" i="1" s="1"/>
  <c r="AA136" i="1" s="1"/>
  <c r="R136" i="1"/>
  <c r="H136" i="1"/>
  <c r="Y135" i="1"/>
  <c r="Z135" i="1" s="1"/>
  <c r="AA135" i="1" s="1"/>
  <c r="R135" i="1"/>
  <c r="H135" i="1"/>
  <c r="Y134" i="1"/>
  <c r="Z134" i="1" s="1"/>
  <c r="AA134" i="1" s="1"/>
  <c r="AB134" i="1" s="1"/>
  <c r="R134" i="1"/>
  <c r="H134" i="1"/>
  <c r="Y133" i="1"/>
  <c r="Z133" i="1" s="1"/>
  <c r="AA133" i="1" s="1"/>
  <c r="R133" i="1"/>
  <c r="H133" i="1"/>
  <c r="Y132" i="1"/>
  <c r="Z132" i="1" s="1"/>
  <c r="AA132" i="1" s="1"/>
  <c r="R132" i="1"/>
  <c r="H132" i="1"/>
  <c r="Z131" i="1"/>
  <c r="AA131" i="1" s="1"/>
  <c r="Y131" i="1"/>
  <c r="R131" i="1"/>
  <c r="H131" i="1"/>
  <c r="Y130" i="1"/>
  <c r="R130" i="1"/>
  <c r="H130" i="1"/>
  <c r="Y129" i="1"/>
  <c r="Z129" i="1" s="1"/>
  <c r="AA129" i="1" s="1"/>
  <c r="R129" i="1"/>
  <c r="H129" i="1"/>
  <c r="Y128" i="1"/>
  <c r="Z128" i="1" s="1"/>
  <c r="AA128" i="1" s="1"/>
  <c r="R128" i="1"/>
  <c r="H128" i="1"/>
  <c r="Y127" i="1"/>
  <c r="Z127" i="1" s="1"/>
  <c r="AA127" i="1" s="1"/>
  <c r="R127" i="1"/>
  <c r="H127" i="1"/>
  <c r="Y126" i="1"/>
  <c r="Z126" i="1" s="1"/>
  <c r="AA126" i="1" s="1"/>
  <c r="AB126" i="1" s="1"/>
  <c r="R126" i="1"/>
  <c r="H126" i="1"/>
  <c r="Y125" i="1"/>
  <c r="Z125" i="1" s="1"/>
  <c r="AA125" i="1" s="1"/>
  <c r="R125" i="1"/>
  <c r="H125" i="1"/>
  <c r="Y124" i="1"/>
  <c r="Z124" i="1" s="1"/>
  <c r="AA124" i="1" s="1"/>
  <c r="R124" i="1"/>
  <c r="H124" i="1"/>
  <c r="Y123" i="1"/>
  <c r="Z123" i="1" s="1"/>
  <c r="AA123" i="1" s="1"/>
  <c r="AB123" i="1" s="1"/>
  <c r="R123" i="1"/>
  <c r="H123" i="1"/>
  <c r="Y122" i="1"/>
  <c r="R122" i="1"/>
  <c r="H122" i="1"/>
  <c r="Y121" i="1"/>
  <c r="Z121" i="1" s="1"/>
  <c r="AA121" i="1" s="1"/>
  <c r="R121" i="1"/>
  <c r="H121" i="1"/>
  <c r="Y120" i="1"/>
  <c r="Z120" i="1" s="1"/>
  <c r="AA120" i="1" s="1"/>
  <c r="R120" i="1"/>
  <c r="H120" i="1"/>
  <c r="Y119" i="1"/>
  <c r="Z119" i="1" s="1"/>
  <c r="AA119" i="1" s="1"/>
  <c r="R119" i="1"/>
  <c r="H119" i="1"/>
  <c r="Y118" i="1"/>
  <c r="Z118" i="1" s="1"/>
  <c r="R118" i="1"/>
  <c r="H118" i="1"/>
  <c r="Z117" i="1"/>
  <c r="AA117" i="1" s="1"/>
  <c r="Y117" i="1"/>
  <c r="R117" i="1"/>
  <c r="H117" i="1"/>
  <c r="Y116" i="1"/>
  <c r="Z116" i="1" s="1"/>
  <c r="AA116" i="1" s="1"/>
  <c r="AB116" i="1" s="1"/>
  <c r="R116" i="1"/>
  <c r="H116" i="1"/>
  <c r="Y115" i="1"/>
  <c r="Z115" i="1" s="1"/>
  <c r="R115" i="1"/>
  <c r="H115" i="1"/>
  <c r="Y114" i="1"/>
  <c r="Z114" i="1" s="1"/>
  <c r="AA114" i="1" s="1"/>
  <c r="R114" i="1"/>
  <c r="H114" i="1"/>
  <c r="Y113" i="1"/>
  <c r="R113" i="1"/>
  <c r="H113" i="1"/>
  <c r="Y112" i="1"/>
  <c r="Z112" i="1" s="1"/>
  <c r="AA112" i="1" s="1"/>
  <c r="AB112" i="1" s="1"/>
  <c r="R112" i="1"/>
  <c r="H112" i="1"/>
  <c r="Z111" i="1"/>
  <c r="AA111" i="1" s="1"/>
  <c r="AB111" i="1" s="1"/>
  <c r="Y111" i="1"/>
  <c r="R111" i="1"/>
  <c r="H111" i="1"/>
  <c r="Y110" i="1"/>
  <c r="Z110" i="1" s="1"/>
  <c r="AA110" i="1" s="1"/>
  <c r="R110" i="1"/>
  <c r="H110" i="1"/>
  <c r="Y109" i="1"/>
  <c r="Z109" i="1" s="1"/>
  <c r="AA109" i="1" s="1"/>
  <c r="R109" i="1"/>
  <c r="H109" i="1"/>
  <c r="AB108" i="1"/>
  <c r="Y108" i="1"/>
  <c r="Z108" i="1" s="1"/>
  <c r="AA108" i="1" s="1"/>
  <c r="R108" i="1"/>
  <c r="H108" i="1"/>
  <c r="Y107" i="1"/>
  <c r="R107" i="1"/>
  <c r="H107" i="1"/>
  <c r="Z106" i="1"/>
  <c r="AA106" i="1" s="1"/>
  <c r="Y106" i="1"/>
  <c r="R106" i="1"/>
  <c r="H106" i="1"/>
  <c r="Y105" i="1"/>
  <c r="R105" i="1"/>
  <c r="H105" i="1"/>
  <c r="Y104" i="1"/>
  <c r="Z104" i="1" s="1"/>
  <c r="AA104" i="1" s="1"/>
  <c r="AB104" i="1" s="1"/>
  <c r="R104" i="1"/>
  <c r="H104" i="1"/>
  <c r="Y103" i="1"/>
  <c r="Z103" i="1" s="1"/>
  <c r="AA103" i="1" s="1"/>
  <c r="R103" i="1"/>
  <c r="H103" i="1"/>
  <c r="Z102" i="1"/>
  <c r="AA102" i="1" s="1"/>
  <c r="Y102" i="1"/>
  <c r="R102" i="1"/>
  <c r="H102" i="1"/>
  <c r="Z101" i="1"/>
  <c r="AA101" i="1" s="1"/>
  <c r="Y101" i="1"/>
  <c r="R101" i="1"/>
  <c r="H101" i="1"/>
  <c r="Y100" i="1"/>
  <c r="Z100" i="1" s="1"/>
  <c r="AA100" i="1" s="1"/>
  <c r="R100" i="1"/>
  <c r="H100" i="1"/>
  <c r="Y99" i="1"/>
  <c r="R99" i="1"/>
  <c r="H99" i="1"/>
  <c r="Y98" i="1"/>
  <c r="Z98" i="1" s="1"/>
  <c r="AA98" i="1" s="1"/>
  <c r="R98" i="1"/>
  <c r="H98" i="1"/>
  <c r="Y97" i="1"/>
  <c r="R97" i="1"/>
  <c r="H97" i="1"/>
  <c r="Y96" i="1"/>
  <c r="Z96" i="1" s="1"/>
  <c r="AA96" i="1" s="1"/>
  <c r="AB96" i="1" s="1"/>
  <c r="R96" i="1"/>
  <c r="H96" i="1"/>
  <c r="Y95" i="1"/>
  <c r="Z95" i="1" s="1"/>
  <c r="AA95" i="1" s="1"/>
  <c r="R95" i="1"/>
  <c r="H95" i="1"/>
  <c r="Y94" i="1"/>
  <c r="Z94" i="1" s="1"/>
  <c r="AA94" i="1" s="1"/>
  <c r="R94" i="1"/>
  <c r="H94" i="1"/>
  <c r="Y93" i="1"/>
  <c r="Z93" i="1" s="1"/>
  <c r="AA93" i="1" s="1"/>
  <c r="R93" i="1"/>
  <c r="H93" i="1"/>
  <c r="Y92" i="1"/>
  <c r="Z92" i="1" s="1"/>
  <c r="AA92" i="1" s="1"/>
  <c r="R92" i="1"/>
  <c r="H92" i="1"/>
  <c r="Y91" i="1"/>
  <c r="R91" i="1"/>
  <c r="H91" i="1"/>
  <c r="Z90" i="1"/>
  <c r="AA90" i="1" s="1"/>
  <c r="Y90" i="1"/>
  <c r="R90" i="1"/>
  <c r="H90" i="1"/>
  <c r="Y89" i="1"/>
  <c r="R89" i="1"/>
  <c r="H89" i="1"/>
  <c r="Y88" i="1"/>
  <c r="Z88" i="1" s="1"/>
  <c r="AA88" i="1" s="1"/>
  <c r="AB88" i="1" s="1"/>
  <c r="R88" i="1"/>
  <c r="H88" i="1"/>
  <c r="Y87" i="1"/>
  <c r="Z87" i="1" s="1"/>
  <c r="AA87" i="1" s="1"/>
  <c r="R87" i="1"/>
  <c r="H87" i="1"/>
  <c r="Y86" i="1"/>
  <c r="Z86" i="1" s="1"/>
  <c r="AA86" i="1" s="1"/>
  <c r="R86" i="1"/>
  <c r="H86" i="1"/>
  <c r="Y85" i="1"/>
  <c r="Z85" i="1" s="1"/>
  <c r="AA85" i="1" s="1"/>
  <c r="R85" i="1"/>
  <c r="H85" i="1"/>
  <c r="Y84" i="1"/>
  <c r="Z84" i="1" s="1"/>
  <c r="AA84" i="1" s="1"/>
  <c r="R84" i="1"/>
  <c r="H84" i="1"/>
  <c r="Y83" i="1"/>
  <c r="R83" i="1"/>
  <c r="H83" i="1"/>
  <c r="Y82" i="1"/>
  <c r="Z82" i="1" s="1"/>
  <c r="AA82" i="1" s="1"/>
  <c r="R82" i="1"/>
  <c r="H82" i="1"/>
  <c r="Y81" i="1"/>
  <c r="R81" i="1"/>
  <c r="H81" i="1"/>
  <c r="Y80" i="1"/>
  <c r="Z80" i="1" s="1"/>
  <c r="AA80" i="1" s="1"/>
  <c r="R80" i="1"/>
  <c r="H80" i="1"/>
  <c r="Y79" i="1"/>
  <c r="Z79" i="1" s="1"/>
  <c r="AA79" i="1" s="1"/>
  <c r="R79" i="1"/>
  <c r="H79" i="1"/>
  <c r="Y78" i="1"/>
  <c r="Z78" i="1" s="1"/>
  <c r="AA78" i="1" s="1"/>
  <c r="AB78" i="1" s="1"/>
  <c r="R78" i="1"/>
  <c r="H78" i="1"/>
  <c r="Y77" i="1"/>
  <c r="R77" i="1"/>
  <c r="H77" i="1"/>
  <c r="Y76" i="1"/>
  <c r="Z76" i="1" s="1"/>
  <c r="AA76" i="1" s="1"/>
  <c r="AB76" i="1" s="1"/>
  <c r="R76" i="1"/>
  <c r="H76" i="1"/>
  <c r="Y75" i="1"/>
  <c r="R75" i="1"/>
  <c r="H75" i="1"/>
  <c r="Y74" i="1"/>
  <c r="Z74" i="1" s="1"/>
  <c r="AA74" i="1" s="1"/>
  <c r="AB74" i="1" s="1"/>
  <c r="R74" i="1"/>
  <c r="H74" i="1"/>
  <c r="Y73" i="1"/>
  <c r="Z73" i="1" s="1"/>
  <c r="AA73" i="1" s="1"/>
  <c r="R73" i="1"/>
  <c r="H73" i="1"/>
  <c r="Y72" i="1"/>
  <c r="Z72" i="1" s="1"/>
  <c r="AA72" i="1" s="1"/>
  <c r="R72" i="1"/>
  <c r="H72" i="1"/>
  <c r="Y71" i="1"/>
  <c r="Z71" i="1" s="1"/>
  <c r="AA71" i="1" s="1"/>
  <c r="AB71" i="1" s="1"/>
  <c r="R71" i="1"/>
  <c r="H71" i="1"/>
  <c r="Y70" i="1"/>
  <c r="R70" i="1"/>
  <c r="H70" i="1"/>
  <c r="Y69" i="1"/>
  <c r="R69" i="1"/>
  <c r="H69" i="1"/>
  <c r="Y68" i="1"/>
  <c r="R68" i="1"/>
  <c r="H68" i="1"/>
  <c r="Y67" i="1"/>
  <c r="R67" i="1"/>
  <c r="H67" i="1"/>
  <c r="Z66" i="1"/>
  <c r="AA66" i="1" s="1"/>
  <c r="AB66" i="1" s="1"/>
  <c r="Y66" i="1"/>
  <c r="R66" i="1"/>
  <c r="H66" i="1"/>
  <c r="Y65" i="1"/>
  <c r="Z65" i="1" s="1"/>
  <c r="AA65" i="1" s="1"/>
  <c r="R65" i="1"/>
  <c r="H65" i="1"/>
  <c r="Y64" i="1"/>
  <c r="Z64" i="1" s="1"/>
  <c r="AA64" i="1" s="1"/>
  <c r="R64" i="1"/>
  <c r="H64" i="1"/>
  <c r="Y63" i="1"/>
  <c r="Z63" i="1" s="1"/>
  <c r="AA63" i="1" s="1"/>
  <c r="AB63" i="1" s="1"/>
  <c r="R63" i="1"/>
  <c r="H63" i="1"/>
  <c r="Y62" i="1"/>
  <c r="R62" i="1"/>
  <c r="H62" i="1"/>
  <c r="Y61" i="1"/>
  <c r="Z61" i="1" s="1"/>
  <c r="AA61" i="1" s="1"/>
  <c r="R61" i="1"/>
  <c r="H61" i="1"/>
  <c r="Y60" i="1"/>
  <c r="Z60" i="1" s="1"/>
  <c r="AA60" i="1" s="1"/>
  <c r="AB60" i="1" s="1"/>
  <c r="R60" i="1"/>
  <c r="H60" i="1"/>
  <c r="Y59" i="1"/>
  <c r="Z59" i="1" s="1"/>
  <c r="AA59" i="1" s="1"/>
  <c r="R59" i="1"/>
  <c r="H59" i="1"/>
  <c r="Y58" i="1"/>
  <c r="Z58" i="1" s="1"/>
  <c r="R58" i="1"/>
  <c r="H58" i="1"/>
  <c r="Y57" i="1"/>
  <c r="Z57" i="1" s="1"/>
  <c r="AA57" i="1" s="1"/>
  <c r="AB57" i="1" s="1"/>
  <c r="R57" i="1"/>
  <c r="H57" i="1"/>
  <c r="Y56" i="1"/>
  <c r="Z56" i="1" s="1"/>
  <c r="AA56" i="1" s="1"/>
  <c r="R56" i="1"/>
  <c r="H56" i="1"/>
  <c r="Y55" i="1"/>
  <c r="Z55" i="1" s="1"/>
  <c r="AA55" i="1" s="1"/>
  <c r="R55" i="1"/>
  <c r="H55" i="1"/>
  <c r="Y54" i="1"/>
  <c r="Z54" i="1" s="1"/>
  <c r="AA54" i="1" s="1"/>
  <c r="R54" i="1"/>
  <c r="H54" i="1"/>
  <c r="Y53" i="1"/>
  <c r="Z53" i="1" s="1"/>
  <c r="AA53" i="1" s="1"/>
  <c r="R53" i="1"/>
  <c r="H53" i="1"/>
  <c r="Y52" i="1"/>
  <c r="Z52" i="1" s="1"/>
  <c r="AA52" i="1" s="1"/>
  <c r="AB52" i="1" s="1"/>
  <c r="R52" i="1"/>
  <c r="H52" i="1"/>
  <c r="Y51" i="1"/>
  <c r="R51" i="1"/>
  <c r="H51" i="1"/>
  <c r="Y50" i="1"/>
  <c r="Z50" i="1" s="1"/>
  <c r="AA50" i="1" s="1"/>
  <c r="R50" i="1"/>
  <c r="H50" i="1"/>
  <c r="Y49" i="1"/>
  <c r="Z49" i="1" s="1"/>
  <c r="AA49" i="1" s="1"/>
  <c r="AB49" i="1" s="1"/>
  <c r="R49" i="1"/>
  <c r="H49" i="1"/>
  <c r="Y48" i="1"/>
  <c r="Z48" i="1" s="1"/>
  <c r="AA48" i="1" s="1"/>
  <c r="AB48" i="1" s="1"/>
  <c r="R48" i="1"/>
  <c r="H48" i="1"/>
  <c r="Y47" i="1"/>
  <c r="Z47" i="1" s="1"/>
  <c r="AA47" i="1" s="1"/>
  <c r="R47" i="1"/>
  <c r="H47" i="1"/>
  <c r="Y46" i="1"/>
  <c r="Z46" i="1" s="1"/>
  <c r="AA46" i="1" s="1"/>
  <c r="R46" i="1"/>
  <c r="H46" i="1"/>
  <c r="Y45" i="1"/>
  <c r="R45" i="1"/>
  <c r="H45" i="1"/>
  <c r="Y44" i="1"/>
  <c r="R44" i="1"/>
  <c r="H44" i="1"/>
  <c r="Y43" i="1"/>
  <c r="R43" i="1"/>
  <c r="H43" i="1"/>
  <c r="Y42" i="1"/>
  <c r="Z42" i="1" s="1"/>
  <c r="AA42" i="1" s="1"/>
  <c r="R42" i="1"/>
  <c r="H42" i="1"/>
  <c r="Y41" i="1"/>
  <c r="Z41" i="1" s="1"/>
  <c r="AA41" i="1" s="1"/>
  <c r="AB41" i="1" s="1"/>
  <c r="R41" i="1"/>
  <c r="H41" i="1"/>
  <c r="Y40" i="1"/>
  <c r="Z40" i="1" s="1"/>
  <c r="AA40" i="1" s="1"/>
  <c r="AB40" i="1" s="1"/>
  <c r="R40" i="1"/>
  <c r="H40" i="1"/>
  <c r="Y39" i="1"/>
  <c r="Z39" i="1" s="1"/>
  <c r="AA39" i="1" s="1"/>
  <c r="R39" i="1"/>
  <c r="H39" i="1"/>
  <c r="Y38" i="1"/>
  <c r="Z38" i="1" s="1"/>
  <c r="AA38" i="1" s="1"/>
  <c r="R38" i="1"/>
  <c r="H38" i="1"/>
  <c r="Y37" i="1"/>
  <c r="R37" i="1"/>
  <c r="H37" i="1"/>
  <c r="Y36" i="1"/>
  <c r="R36" i="1"/>
  <c r="H36" i="1"/>
  <c r="Y35" i="1"/>
  <c r="Z35" i="1" s="1"/>
  <c r="AA35" i="1" s="1"/>
  <c r="R35" i="1"/>
  <c r="H35" i="1"/>
  <c r="Y34" i="1"/>
  <c r="Z34" i="1" s="1"/>
  <c r="AA34" i="1" s="1"/>
  <c r="R34" i="1"/>
  <c r="H34" i="1"/>
  <c r="Y33" i="1"/>
  <c r="Z33" i="1" s="1"/>
  <c r="AA33" i="1" s="1"/>
  <c r="AB33" i="1" s="1"/>
  <c r="R33" i="1"/>
  <c r="H33" i="1"/>
  <c r="Y32" i="1"/>
  <c r="Z32" i="1" s="1"/>
  <c r="AA32" i="1" s="1"/>
  <c r="R32" i="1"/>
  <c r="H32" i="1"/>
  <c r="Y31" i="1"/>
  <c r="Z31" i="1" s="1"/>
  <c r="AA31" i="1" s="1"/>
  <c r="AB31" i="1" s="1"/>
  <c r="R31" i="1"/>
  <c r="H31" i="1"/>
  <c r="Y30" i="1"/>
  <c r="Z30" i="1" s="1"/>
  <c r="AA30" i="1" s="1"/>
  <c r="R30" i="1"/>
  <c r="H30" i="1"/>
  <c r="Y29" i="1"/>
  <c r="R29" i="1"/>
  <c r="H29" i="1"/>
  <c r="Y28" i="1"/>
  <c r="R28" i="1"/>
  <c r="H28" i="1"/>
  <c r="Y27" i="1"/>
  <c r="Z27" i="1" s="1"/>
  <c r="AA27" i="1" s="1"/>
  <c r="R27" i="1"/>
  <c r="H27" i="1"/>
  <c r="Y26" i="1"/>
  <c r="Z26" i="1" s="1"/>
  <c r="AA26" i="1" s="1"/>
  <c r="AB26" i="1" s="1"/>
  <c r="R26" i="1"/>
  <c r="H26" i="1"/>
  <c r="Y25" i="1"/>
  <c r="Z25" i="1" s="1"/>
  <c r="AA25" i="1" s="1"/>
  <c r="R25" i="1"/>
  <c r="H25" i="1"/>
  <c r="Z24" i="1"/>
  <c r="AA24" i="1" s="1"/>
  <c r="Y24" i="1"/>
  <c r="R24" i="1"/>
  <c r="H24" i="1"/>
  <c r="Y23" i="1"/>
  <c r="R23" i="1"/>
  <c r="H23" i="1"/>
  <c r="Y22" i="1"/>
  <c r="Z22" i="1" s="1"/>
  <c r="AA22" i="1" s="1"/>
  <c r="R22" i="1"/>
  <c r="H22" i="1"/>
  <c r="Z21" i="1"/>
  <c r="AA21" i="1" s="1"/>
  <c r="Y21" i="1"/>
  <c r="R21" i="1"/>
  <c r="H21" i="1"/>
  <c r="Y20" i="1"/>
  <c r="Z20" i="1" s="1"/>
  <c r="AA20" i="1" s="1"/>
  <c r="R20" i="1"/>
  <c r="H20" i="1"/>
  <c r="Y19" i="1"/>
  <c r="Z19" i="1" s="1"/>
  <c r="AA19" i="1" s="1"/>
  <c r="R19" i="1"/>
  <c r="H19" i="1"/>
  <c r="Y18" i="1"/>
  <c r="Z18" i="1" s="1"/>
  <c r="AA18" i="1" s="1"/>
  <c r="R18" i="1"/>
  <c r="H18" i="1"/>
  <c r="Y17" i="1"/>
  <c r="Z17" i="1" s="1"/>
  <c r="AA17" i="1" s="1"/>
  <c r="AB17" i="1" s="1"/>
  <c r="R17" i="1"/>
  <c r="H17" i="1"/>
  <c r="Y16" i="1"/>
  <c r="Z16" i="1" s="1"/>
  <c r="AA16" i="1" s="1"/>
  <c r="AB16" i="1" s="1"/>
  <c r="R16" i="1"/>
  <c r="H16" i="1"/>
  <c r="Y15" i="1"/>
  <c r="Z15" i="1" s="1"/>
  <c r="AA15" i="1" s="1"/>
  <c r="R15" i="1"/>
  <c r="H15" i="1"/>
  <c r="Y14" i="1"/>
  <c r="R14" i="1"/>
  <c r="H14" i="1"/>
  <c r="Y13" i="1"/>
  <c r="Z13" i="1" s="1"/>
  <c r="AA13" i="1" s="1"/>
  <c r="R13" i="1"/>
  <c r="H13" i="1"/>
  <c r="Y12" i="1"/>
  <c r="Z12" i="1" s="1"/>
  <c r="AA12" i="1" s="1"/>
  <c r="AB12" i="1" s="1"/>
  <c r="R12" i="1"/>
  <c r="H12" i="1"/>
  <c r="Y11" i="1"/>
  <c r="Z11" i="1" s="1"/>
  <c r="AA11" i="1" s="1"/>
  <c r="R11" i="1"/>
  <c r="H11" i="1"/>
  <c r="X10" i="1"/>
  <c r="W10" i="1"/>
  <c r="V10" i="1"/>
  <c r="U10" i="1"/>
  <c r="T10" i="1"/>
  <c r="S10" i="1"/>
  <c r="Q10" i="1"/>
  <c r="P10" i="1"/>
  <c r="R10" i="1" s="1"/>
  <c r="O10" i="1"/>
  <c r="AB51" i="1" l="1"/>
  <c r="AF1174" i="1"/>
  <c r="AH1174" i="1" s="1"/>
  <c r="AJ1174" i="1" s="1"/>
  <c r="AG1181" i="1"/>
  <c r="AB131" i="1"/>
  <c r="Z267" i="1"/>
  <c r="AA267" i="1" s="1"/>
  <c r="AB267" i="1" s="1"/>
  <c r="AB386" i="1"/>
  <c r="AB389" i="1"/>
  <c r="AB392" i="1"/>
  <c r="Z567" i="1"/>
  <c r="AA567" i="1" s="1"/>
  <c r="AB567" i="1" s="1"/>
  <c r="Z816" i="1"/>
  <c r="AA816" i="1" s="1"/>
  <c r="AB816" i="1" s="1"/>
  <c r="AC816" i="1" s="1"/>
  <c r="AD816" i="1" s="1"/>
  <c r="AB1009" i="1"/>
  <c r="Z1024" i="1"/>
  <c r="AA1024" i="1" s="1"/>
  <c r="AB1024" i="1" s="1"/>
  <c r="AC1024" i="1" s="1"/>
  <c r="AB1048" i="1"/>
  <c r="AB178" i="1"/>
  <c r="Z892" i="1"/>
  <c r="AA892" i="1" s="1"/>
  <c r="AB954" i="1"/>
  <c r="Z1046" i="1"/>
  <c r="AA1046" i="1" s="1"/>
  <c r="AB1046" i="1" s="1"/>
  <c r="AC1046" i="1" s="1"/>
  <c r="AB43" i="1"/>
  <c r="Z43" i="1"/>
  <c r="AA43" i="1" s="1"/>
  <c r="AB394" i="1"/>
  <c r="AB563" i="1"/>
  <c r="AB1032" i="1"/>
  <c r="AB1116" i="1"/>
  <c r="AB1126" i="1"/>
  <c r="AE1159" i="1"/>
  <c r="AC1165" i="1"/>
  <c r="Z51" i="1"/>
  <c r="AA51" i="1" s="1"/>
  <c r="AC112" i="1"/>
  <c r="AB173" i="1"/>
  <c r="AB384" i="1"/>
  <c r="AC473" i="1"/>
  <c r="AB24" i="1"/>
  <c r="AC24" i="1"/>
  <c r="AB310" i="1"/>
  <c r="AC310" i="1" s="1"/>
  <c r="AB119" i="1"/>
  <c r="AC119" i="1" s="1"/>
  <c r="AD119" i="1" s="1"/>
  <c r="AB318" i="1"/>
  <c r="AC318" i="1" s="1"/>
  <c r="AB311" i="1"/>
  <c r="AC311" i="1" s="1"/>
  <c r="AD311" i="1" s="1"/>
  <c r="AE311" i="1" s="1"/>
  <c r="AC51" i="1"/>
  <c r="AB87" i="1"/>
  <c r="AB246" i="1"/>
  <c r="AC246" i="1" s="1"/>
  <c r="AD246" i="1" s="1"/>
  <c r="AB275" i="1"/>
  <c r="Z286" i="1"/>
  <c r="AA286" i="1" s="1"/>
  <c r="AB286" i="1" s="1"/>
  <c r="AC286" i="1" s="1"/>
  <c r="AB320" i="1"/>
  <c r="AB324" i="1"/>
  <c r="AB336" i="1"/>
  <c r="Z336" i="1"/>
  <c r="AA336" i="1" s="1"/>
  <c r="Z414" i="1"/>
  <c r="AA414" i="1" s="1"/>
  <c r="AB873" i="1"/>
  <c r="AC873" i="1" s="1"/>
  <c r="AD873" i="1" s="1"/>
  <c r="AB1006" i="1"/>
  <c r="AC1006" i="1" s="1"/>
  <c r="AD1006" i="1" s="1"/>
  <c r="AB1134" i="1"/>
  <c r="AC1134" i="1" s="1"/>
  <c r="AC43" i="1"/>
  <c r="AB95" i="1"/>
  <c r="AB103" i="1"/>
  <c r="Z200" i="1"/>
  <c r="AA200" i="1" s="1"/>
  <c r="AB200" i="1" s="1"/>
  <c r="AC200" i="1" s="1"/>
  <c r="Z217" i="1"/>
  <c r="AA217" i="1" s="1"/>
  <c r="AB217" i="1" s="1"/>
  <c r="AC217" i="1" s="1"/>
  <c r="Z225" i="1"/>
  <c r="AA225" i="1" s="1"/>
  <c r="AB225" i="1" s="1"/>
  <c r="AC225" i="1" s="1"/>
  <c r="Z233" i="1"/>
  <c r="AA233" i="1" s="1"/>
  <c r="AB233" i="1" s="1"/>
  <c r="Z241" i="1"/>
  <c r="AA241" i="1" s="1"/>
  <c r="AB241" i="1" s="1"/>
  <c r="AB290" i="1"/>
  <c r="Z327" i="1"/>
  <c r="AA327" i="1" s="1"/>
  <c r="AB327" i="1"/>
  <c r="AB752" i="1"/>
  <c r="AC752" i="1" s="1"/>
  <c r="AB240" i="1"/>
  <c r="AC335" i="1"/>
  <c r="Z395" i="1"/>
  <c r="AA395" i="1" s="1"/>
  <c r="AB395" i="1" s="1"/>
  <c r="AC395" i="1" s="1"/>
  <c r="AC1095" i="1"/>
  <c r="AD1095" i="1"/>
  <c r="Z62" i="1"/>
  <c r="AA62" i="1" s="1"/>
  <c r="AB62" i="1" s="1"/>
  <c r="AB84" i="1"/>
  <c r="AC546" i="1"/>
  <c r="AB546" i="1"/>
  <c r="AB1108" i="1"/>
  <c r="AB92" i="1"/>
  <c r="AB80" i="1"/>
  <c r="AC80" i="1" s="1"/>
  <c r="AB100" i="1"/>
  <c r="Z122" i="1"/>
  <c r="AA122" i="1" s="1"/>
  <c r="AB122" i="1" s="1"/>
  <c r="AC122" i="1" s="1"/>
  <c r="Z130" i="1"/>
  <c r="AA130" i="1" s="1"/>
  <c r="AB130" i="1" s="1"/>
  <c r="AC130" i="1" s="1"/>
  <c r="Z184" i="1"/>
  <c r="AA184" i="1" s="1"/>
  <c r="AB184" i="1" s="1"/>
  <c r="AC184" i="1" s="1"/>
  <c r="AC204" i="1"/>
  <c r="AB235" i="1"/>
  <c r="AC268" i="1"/>
  <c r="AD268" i="1" s="1"/>
  <c r="AC284" i="1"/>
  <c r="AB385" i="1"/>
  <c r="Z391" i="1"/>
  <c r="AA391" i="1" s="1"/>
  <c r="AB391" i="1"/>
  <c r="AB362" i="1"/>
  <c r="Z362" i="1"/>
  <c r="AA362" i="1" s="1"/>
  <c r="AB709" i="1"/>
  <c r="AC709" i="1" s="1"/>
  <c r="AD709" i="1" s="1"/>
  <c r="AE709" i="1" s="1"/>
  <c r="AB982" i="1"/>
  <c r="AC982" i="1" s="1"/>
  <c r="AC96" i="1"/>
  <c r="Z162" i="1"/>
  <c r="AA162" i="1" s="1"/>
  <c r="AB162" i="1" s="1"/>
  <c r="AC162" i="1" s="1"/>
  <c r="Z176" i="1"/>
  <c r="AA176" i="1" s="1"/>
  <c r="AB176" i="1" s="1"/>
  <c r="AC176" i="1" s="1"/>
  <c r="Z187" i="1"/>
  <c r="AA187" i="1" s="1"/>
  <c r="AC195" i="1"/>
  <c r="Z358" i="1"/>
  <c r="AA358" i="1" s="1"/>
  <c r="AB358" i="1" s="1"/>
  <c r="AC358" i="1" s="1"/>
  <c r="Z423" i="1"/>
  <c r="AA423" i="1" s="1"/>
  <c r="AB423" i="1" s="1"/>
  <c r="AB641" i="1"/>
  <c r="AC641" i="1" s="1"/>
  <c r="AD641" i="1" s="1"/>
  <c r="AB647" i="1"/>
  <c r="AC647" i="1" s="1"/>
  <c r="AD647" i="1" s="1"/>
  <c r="AE647" i="1" s="1"/>
  <c r="AC693" i="1"/>
  <c r="AB693" i="1"/>
  <c r="AB717" i="1"/>
  <c r="AC717" i="1" s="1"/>
  <c r="AD717" i="1" s="1"/>
  <c r="AB922" i="1"/>
  <c r="AE1165" i="1"/>
  <c r="AC48" i="1"/>
  <c r="Z70" i="1"/>
  <c r="AA70" i="1" s="1"/>
  <c r="AB70" i="1" s="1"/>
  <c r="AC70" i="1" s="1"/>
  <c r="AD70" i="1" s="1"/>
  <c r="AC104" i="1"/>
  <c r="AC116" i="1"/>
  <c r="AB168" i="1"/>
  <c r="AB201" i="1"/>
  <c r="AC201" i="1" s="1"/>
  <c r="AB328" i="1"/>
  <c r="AB361" i="1"/>
  <c r="AC361" i="1" s="1"/>
  <c r="Z393" i="1"/>
  <c r="AA393" i="1" s="1"/>
  <c r="AB393" i="1" s="1"/>
  <c r="AB708" i="1"/>
  <c r="AC708" i="1" s="1"/>
  <c r="AD708" i="1" s="1"/>
  <c r="AE708" i="1" s="1"/>
  <c r="AC1126" i="1"/>
  <c r="AC954" i="1"/>
  <c r="AC1116" i="1"/>
  <c r="AI1181" i="1"/>
  <c r="AK1181" i="1" s="1"/>
  <c r="Z597" i="1"/>
  <c r="AA597" i="1" s="1"/>
  <c r="AB597" i="1" s="1"/>
  <c r="Z707" i="1"/>
  <c r="AA707" i="1" s="1"/>
  <c r="AB707" i="1" s="1"/>
  <c r="AC707" i="1" s="1"/>
  <c r="AB759" i="1"/>
  <c r="AB870" i="1"/>
  <c r="AC870" i="1" s="1"/>
  <c r="AD870" i="1" s="1"/>
  <c r="AE870" i="1" s="1"/>
  <c r="Z918" i="1"/>
  <c r="AA918" i="1" s="1"/>
  <c r="AB918" i="1" s="1"/>
  <c r="AC918" i="1" s="1"/>
  <c r="AD918" i="1" s="1"/>
  <c r="Z920" i="1"/>
  <c r="AA920" i="1" s="1"/>
  <c r="AB920" i="1" s="1"/>
  <c r="Z924" i="1"/>
  <c r="AA924" i="1" s="1"/>
  <c r="AB924" i="1" s="1"/>
  <c r="Z940" i="1"/>
  <c r="AA940" i="1" s="1"/>
  <c r="AB940" i="1" s="1"/>
  <c r="Z946" i="1"/>
  <c r="AA946" i="1" s="1"/>
  <c r="Z995" i="1"/>
  <c r="AA995" i="1" s="1"/>
  <c r="AB995" i="1" s="1"/>
  <c r="Z1040" i="1"/>
  <c r="AA1040" i="1" s="1"/>
  <c r="AB1040" i="1" s="1"/>
  <c r="AC1040" i="1" s="1"/>
  <c r="Z1042" i="1"/>
  <c r="AA1042" i="1" s="1"/>
  <c r="AB1042" i="1" s="1"/>
  <c r="AC1042" i="1" s="1"/>
  <c r="Z1089" i="1"/>
  <c r="AA1089" i="1" s="1"/>
  <c r="AB1089" i="1" s="1"/>
  <c r="AB1138" i="1"/>
  <c r="Z1016" i="1"/>
  <c r="AA1016" i="1" s="1"/>
  <c r="AB1016" i="1" s="1"/>
  <c r="AB1092" i="1"/>
  <c r="Z1104" i="1"/>
  <c r="AA1104" i="1" s="1"/>
  <c r="AB1104" i="1" s="1"/>
  <c r="AC1104" i="1" s="1"/>
  <c r="AE1172" i="1"/>
  <c r="AG1172" i="1" s="1"/>
  <c r="AG1185" i="1"/>
  <c r="AI1185" i="1" s="1"/>
  <c r="AG1189" i="1"/>
  <c r="AI1189" i="1" s="1"/>
  <c r="AK1189" i="1" s="1"/>
  <c r="AJ1193" i="1"/>
  <c r="Z569" i="1"/>
  <c r="AA569" i="1" s="1"/>
  <c r="AB569" i="1" s="1"/>
  <c r="AC569" i="1" s="1"/>
  <c r="Z576" i="1"/>
  <c r="AA576" i="1" s="1"/>
  <c r="AB576" i="1" s="1"/>
  <c r="AB580" i="1"/>
  <c r="AB603" i="1"/>
  <c r="Z621" i="1"/>
  <c r="AA621" i="1" s="1"/>
  <c r="AB621" i="1" s="1"/>
  <c r="Z637" i="1"/>
  <c r="AA637" i="1" s="1"/>
  <c r="AB637" i="1" s="1"/>
  <c r="Z654" i="1"/>
  <c r="AA654" i="1" s="1"/>
  <c r="AB654" i="1" s="1"/>
  <c r="AC654" i="1" s="1"/>
  <c r="AB662" i="1"/>
  <c r="Z663" i="1"/>
  <c r="AA663" i="1" s="1"/>
  <c r="AB663" i="1" s="1"/>
  <c r="Z712" i="1"/>
  <c r="AA712" i="1" s="1"/>
  <c r="AB712" i="1" s="1"/>
  <c r="AC712" i="1" s="1"/>
  <c r="Z715" i="1"/>
  <c r="AA715" i="1" s="1"/>
  <c r="AB715" i="1" s="1"/>
  <c r="AB751" i="1"/>
  <c r="Z794" i="1"/>
  <c r="AA794" i="1" s="1"/>
  <c r="AB794" i="1" s="1"/>
  <c r="AC794" i="1" s="1"/>
  <c r="AB953" i="1"/>
  <c r="AB1073" i="1"/>
  <c r="AC1073" i="1" s="1"/>
  <c r="AD1073" i="1" s="1"/>
  <c r="AC695" i="1"/>
  <c r="AD695" i="1" s="1"/>
  <c r="AB698" i="1"/>
  <c r="AB747" i="1"/>
  <c r="Z784" i="1"/>
  <c r="AA784" i="1" s="1"/>
  <c r="AB784" i="1" s="1"/>
  <c r="AC784" i="1" s="1"/>
  <c r="Z906" i="1"/>
  <c r="AA906" i="1" s="1"/>
  <c r="AB906" i="1" s="1"/>
  <c r="Z908" i="1"/>
  <c r="AA908" i="1" s="1"/>
  <c r="AB908" i="1" s="1"/>
  <c r="Z910" i="1"/>
  <c r="AA910" i="1" s="1"/>
  <c r="AB910" i="1" s="1"/>
  <c r="AC910" i="1" s="1"/>
  <c r="Z912" i="1"/>
  <c r="AA912" i="1" s="1"/>
  <c r="AB912" i="1" s="1"/>
  <c r="AB966" i="1"/>
  <c r="AC966" i="1" s="1"/>
  <c r="AD966" i="1" s="1"/>
  <c r="Z984" i="1"/>
  <c r="AA984" i="1" s="1"/>
  <c r="AB984" i="1" s="1"/>
  <c r="Z1000" i="1"/>
  <c r="AA1000" i="1" s="1"/>
  <c r="AB1000" i="1" s="1"/>
  <c r="Z1002" i="1"/>
  <c r="AA1002" i="1" s="1"/>
  <c r="AB1002" i="1" s="1"/>
  <c r="AB1145" i="1"/>
  <c r="Z1149" i="1"/>
  <c r="AA1149" i="1" s="1"/>
  <c r="AG1182" i="1"/>
  <c r="AB366" i="1"/>
  <c r="AC747" i="1"/>
  <c r="AB883" i="1"/>
  <c r="Z932" i="1"/>
  <c r="AA932" i="1" s="1"/>
  <c r="AB932" i="1" s="1"/>
  <c r="Z945" i="1"/>
  <c r="AA945" i="1" s="1"/>
  <c r="AB945" i="1" s="1"/>
  <c r="AB951" i="1"/>
  <c r="AC951" i="1" s="1"/>
  <c r="AD951" i="1" s="1"/>
  <c r="AC1164" i="1"/>
  <c r="AH1179" i="1"/>
  <c r="AH1186" i="1"/>
  <c r="AJ1186" i="1" s="1"/>
  <c r="AJ1195" i="1"/>
  <c r="AB365" i="1"/>
  <c r="AB545" i="1"/>
  <c r="AB553" i="1"/>
  <c r="AB746" i="1"/>
  <c r="AC746" i="1" s="1"/>
  <c r="AD746" i="1" s="1"/>
  <c r="AB763" i="1"/>
  <c r="AB943" i="1"/>
  <c r="AC943" i="1" s="1"/>
  <c r="AB976" i="1"/>
  <c r="AB433" i="1"/>
  <c r="AB556" i="1"/>
  <c r="AC619" i="1"/>
  <c r="AB679" i="1"/>
  <c r="AB704" i="1"/>
  <c r="AB54" i="1"/>
  <c r="AD71" i="1"/>
  <c r="AC71" i="1"/>
  <c r="AB72" i="1"/>
  <c r="AC72" i="1" s="1"/>
  <c r="AB27" i="1"/>
  <c r="AB30" i="1"/>
  <c r="AB46" i="1"/>
  <c r="AC46" i="1" s="1"/>
  <c r="AD48" i="1"/>
  <c r="AE48" i="1" s="1"/>
  <c r="AC57" i="1"/>
  <c r="AB20" i="1"/>
  <c r="AB32" i="1"/>
  <c r="AC32" i="1" s="1"/>
  <c r="AC60" i="1"/>
  <c r="AD60" i="1" s="1"/>
  <c r="AB21" i="1"/>
  <c r="AB22" i="1"/>
  <c r="AC22" i="1" s="1"/>
  <c r="AB38" i="1"/>
  <c r="AC12" i="1"/>
  <c r="AD12" i="1" s="1"/>
  <c r="AB11" i="1"/>
  <c r="AC11" i="1" s="1"/>
  <c r="AB35" i="1"/>
  <c r="AB15" i="1"/>
  <c r="AC15" i="1" s="1"/>
  <c r="AC52" i="1"/>
  <c r="AC63" i="1"/>
  <c r="AD63" i="1" s="1"/>
  <c r="AB64" i="1"/>
  <c r="Z23" i="1"/>
  <c r="Z67" i="1"/>
  <c r="AA67" i="1" s="1"/>
  <c r="Z75" i="1"/>
  <c r="AA75" i="1" s="1"/>
  <c r="AC76" i="1"/>
  <c r="AC78" i="1"/>
  <c r="AC92" i="1"/>
  <c r="AD92" i="1" s="1"/>
  <c r="AB94" i="1"/>
  <c r="AB106" i="1"/>
  <c r="AB109" i="1"/>
  <c r="Z113" i="1"/>
  <c r="AA113" i="1" s="1"/>
  <c r="AB113" i="1" s="1"/>
  <c r="AB117" i="1"/>
  <c r="AC117" i="1" s="1"/>
  <c r="AB128" i="1"/>
  <c r="AC128" i="1"/>
  <c r="AB138" i="1"/>
  <c r="AC138" i="1" s="1"/>
  <c r="AB154" i="1"/>
  <c r="AB39" i="1"/>
  <c r="AC39" i="1" s="1"/>
  <c r="Z45" i="1"/>
  <c r="AA45" i="1" s="1"/>
  <c r="AB45" i="1" s="1"/>
  <c r="AB47" i="1"/>
  <c r="AC47" i="1" s="1"/>
  <c r="AB55" i="1"/>
  <c r="AC55" i="1" s="1"/>
  <c r="AA58" i="1"/>
  <c r="AB65" i="1"/>
  <c r="AC66" i="1"/>
  <c r="Z68" i="1"/>
  <c r="Z69" i="1"/>
  <c r="AA69" i="1" s="1"/>
  <c r="AB69" i="1" s="1"/>
  <c r="AB73" i="1"/>
  <c r="AC74" i="1"/>
  <c r="AD76" i="1"/>
  <c r="AC103" i="1"/>
  <c r="AD103" i="1" s="1"/>
  <c r="AA118" i="1"/>
  <c r="AB152" i="1"/>
  <c r="AC152" i="1"/>
  <c r="AC154" i="1"/>
  <c r="R1218" i="1"/>
  <c r="T1217" i="1"/>
  <c r="Y1215" i="1"/>
  <c r="P1213" i="1"/>
  <c r="S1212" i="1"/>
  <c r="P1218" i="1"/>
  <c r="P1215" i="1"/>
  <c r="S1214" i="1"/>
  <c r="R1214" i="1"/>
  <c r="T1213" i="1"/>
  <c r="Y1218" i="1"/>
  <c r="P1214" i="1"/>
  <c r="S1213" i="1"/>
  <c r="Y1212" i="1"/>
  <c r="T1218" i="1"/>
  <c r="Y1217" i="1"/>
  <c r="T1212" i="1"/>
  <c r="R1212" i="1"/>
  <c r="Y1214" i="1"/>
  <c r="P1212" i="1"/>
  <c r="T1215" i="1"/>
  <c r="T1214" i="1"/>
  <c r="S1215" i="1"/>
  <c r="R1217" i="1"/>
  <c r="R1215" i="1"/>
  <c r="Y1213" i="1"/>
  <c r="P1217" i="1"/>
  <c r="R1213" i="1"/>
  <c r="Z37" i="1"/>
  <c r="AA37" i="1" s="1"/>
  <c r="Y10" i="1"/>
  <c r="AC26" i="1"/>
  <c r="AD26" i="1" s="1"/>
  <c r="AC31" i="1"/>
  <c r="AD31" i="1" s="1"/>
  <c r="AB34" i="1"/>
  <c r="AC34" i="1" s="1"/>
  <c r="AB42" i="1"/>
  <c r="AB50" i="1"/>
  <c r="AD66" i="1"/>
  <c r="AD74" i="1"/>
  <c r="AD78" i="1"/>
  <c r="AB79" i="1"/>
  <c r="AD80" i="1"/>
  <c r="AE80" i="1" s="1"/>
  <c r="AC87" i="1"/>
  <c r="AD87" i="1" s="1"/>
  <c r="AB90" i="1"/>
  <c r="AB93" i="1"/>
  <c r="AC93" i="1" s="1"/>
  <c r="Z97" i="1"/>
  <c r="AA97" i="1" s="1"/>
  <c r="AD104" i="1"/>
  <c r="AB155" i="1"/>
  <c r="AB156" i="1"/>
  <c r="AC156" i="1" s="1"/>
  <c r="AB157" i="1"/>
  <c r="AC157" i="1" s="1"/>
  <c r="AC25" i="1"/>
  <c r="AB18" i="1"/>
  <c r="AB19" i="1"/>
  <c r="Z29" i="1"/>
  <c r="AA29" i="1" s="1"/>
  <c r="AB29" i="1" s="1"/>
  <c r="AC100" i="1"/>
  <c r="AD100" i="1" s="1"/>
  <c r="AC102" i="1"/>
  <c r="AB102" i="1"/>
  <c r="AE104" i="1"/>
  <c r="AB114" i="1"/>
  <c r="Z14" i="1"/>
  <c r="AC16" i="1"/>
  <c r="AD16" i="1" s="1"/>
  <c r="AD43" i="1"/>
  <c r="AD51" i="1"/>
  <c r="AB56" i="1"/>
  <c r="AB82" i="1"/>
  <c r="AC82" i="1" s="1"/>
  <c r="AC111" i="1"/>
  <c r="AB115" i="1"/>
  <c r="AB140" i="1"/>
  <c r="AB141" i="1"/>
  <c r="AA160" i="1"/>
  <c r="AC17" i="1"/>
  <c r="AD17" i="1" s="1"/>
  <c r="AB13" i="1"/>
  <c r="AD24" i="1"/>
  <c r="Z28" i="1"/>
  <c r="Z36" i="1"/>
  <c r="AA36" i="1" s="1"/>
  <c r="AC40" i="1"/>
  <c r="Z44" i="1"/>
  <c r="AA44" i="1" s="1"/>
  <c r="AB44" i="1" s="1"/>
  <c r="AB59" i="1"/>
  <c r="AC84" i="1"/>
  <c r="AD84" i="1" s="1"/>
  <c r="AB86" i="1"/>
  <c r="AC86" i="1" s="1"/>
  <c r="AC88" i="1"/>
  <c r="AD88" i="1" s="1"/>
  <c r="AB98" i="1"/>
  <c r="AC98" i="1" s="1"/>
  <c r="AB101" i="1"/>
  <c r="Z105" i="1"/>
  <c r="AA105" i="1" s="1"/>
  <c r="AB105" i="1" s="1"/>
  <c r="AD112" i="1"/>
  <c r="AE112" i="1" s="1"/>
  <c r="AA115" i="1"/>
  <c r="AB120" i="1"/>
  <c r="AC123" i="1"/>
  <c r="AB132" i="1"/>
  <c r="AB133" i="1"/>
  <c r="AC133" i="1" s="1"/>
  <c r="AB146" i="1"/>
  <c r="Z81" i="1"/>
  <c r="AA81" i="1" s="1"/>
  <c r="AB81" i="1" s="1"/>
  <c r="AC95" i="1"/>
  <c r="AD95" i="1" s="1"/>
  <c r="AC108" i="1"/>
  <c r="AB110" i="1"/>
  <c r="AC110" i="1" s="1"/>
  <c r="AD116" i="1"/>
  <c r="AE116" i="1" s="1"/>
  <c r="AD123" i="1"/>
  <c r="AB124" i="1"/>
  <c r="AB125" i="1"/>
  <c r="AC125" i="1" s="1"/>
  <c r="AB144" i="1"/>
  <c r="AC144" i="1" s="1"/>
  <c r="AB164" i="1"/>
  <c r="AD173" i="1"/>
  <c r="AB25" i="1"/>
  <c r="AC33" i="1"/>
  <c r="AC41" i="1"/>
  <c r="AC49" i="1"/>
  <c r="AB53" i="1"/>
  <c r="AC53" i="1" s="1"/>
  <c r="AB61" i="1"/>
  <c r="Z77" i="1"/>
  <c r="AB85" i="1"/>
  <c r="Z89" i="1"/>
  <c r="AA89" i="1" s="1"/>
  <c r="AB89" i="1" s="1"/>
  <c r="AD96" i="1"/>
  <c r="AE96" i="1" s="1"/>
  <c r="AB136" i="1"/>
  <c r="AB147" i="1"/>
  <c r="AB148" i="1"/>
  <c r="AB149" i="1"/>
  <c r="AC149" i="1" s="1"/>
  <c r="AC172" i="1"/>
  <c r="AD172" i="1" s="1"/>
  <c r="AA177" i="1"/>
  <c r="AB177" i="1" s="1"/>
  <c r="AB185" i="1"/>
  <c r="AC185" i="1" s="1"/>
  <c r="Z199" i="1"/>
  <c r="AA199" i="1" s="1"/>
  <c r="AD201" i="1"/>
  <c r="AB216" i="1"/>
  <c r="AC221" i="1"/>
  <c r="Z222" i="1"/>
  <c r="AC259" i="1"/>
  <c r="AD259" i="1" s="1"/>
  <c r="AA158" i="1"/>
  <c r="AB163" i="1"/>
  <c r="AC163" i="1" s="1"/>
  <c r="AA169" i="1"/>
  <c r="AB171" i="1"/>
  <c r="AC171" i="1" s="1"/>
  <c r="AC180" i="1"/>
  <c r="AB182" i="1"/>
  <c r="AC182" i="1"/>
  <c r="AB186" i="1"/>
  <c r="AC186" i="1" s="1"/>
  <c r="AD204" i="1"/>
  <c r="AE204" i="1" s="1"/>
  <c r="AB211" i="1"/>
  <c r="AD217" i="1"/>
  <c r="AD221" i="1"/>
  <c r="AC237" i="1"/>
  <c r="AC240" i="1"/>
  <c r="AB243" i="1"/>
  <c r="AC243" i="1" s="1"/>
  <c r="AC126" i="1"/>
  <c r="AD126" i="1" s="1"/>
  <c r="AC131" i="1"/>
  <c r="AD131" i="1" s="1"/>
  <c r="AC134" i="1"/>
  <c r="AC139" i="1"/>
  <c r="AD139" i="1" s="1"/>
  <c r="AC142" i="1"/>
  <c r="AC150" i="1"/>
  <c r="AD150" i="1" s="1"/>
  <c r="Z167" i="1"/>
  <c r="AA167" i="1" s="1"/>
  <c r="AB167" i="1" s="1"/>
  <c r="AC168" i="1"/>
  <c r="AD168" i="1" s="1"/>
  <c r="AB170" i="1"/>
  <c r="AC170" i="1" s="1"/>
  <c r="Z175" i="1"/>
  <c r="AA175" i="1" s="1"/>
  <c r="AB190" i="1"/>
  <c r="AC190" i="1"/>
  <c r="Z83" i="1"/>
  <c r="AA83" i="1" s="1"/>
  <c r="Z91" i="1"/>
  <c r="AA91" i="1" s="1"/>
  <c r="Z99" i="1"/>
  <c r="Z107" i="1"/>
  <c r="AA107" i="1" s="1"/>
  <c r="AB107" i="1" s="1"/>
  <c r="AD142" i="1"/>
  <c r="AB165" i="1"/>
  <c r="AC166" i="1"/>
  <c r="AC188" i="1"/>
  <c r="AB192" i="1"/>
  <c r="AC192" i="1" s="1"/>
  <c r="AB194" i="1"/>
  <c r="Z197" i="1"/>
  <c r="AA197" i="1" s="1"/>
  <c r="AB197" i="1" s="1"/>
  <c r="AC208" i="1"/>
  <c r="AB208" i="1"/>
  <c r="AB224" i="1"/>
  <c r="AB227" i="1"/>
  <c r="AB245" i="1"/>
  <c r="AB266" i="1"/>
  <c r="AC266" i="1" s="1"/>
  <c r="AC205" i="1"/>
  <c r="AD205" i="1" s="1"/>
  <c r="AB212" i="1"/>
  <c r="AB219" i="1"/>
  <c r="AC219" i="1" s="1"/>
  <c r="AC227" i="1"/>
  <c r="AB127" i="1"/>
  <c r="AC127" i="1" s="1"/>
  <c r="AB135" i="1"/>
  <c r="AC135" i="1" s="1"/>
  <c r="AB143" i="1"/>
  <c r="AC143" i="1" s="1"/>
  <c r="AB151" i="1"/>
  <c r="AC151" i="1" s="1"/>
  <c r="AB159" i="1"/>
  <c r="AC174" i="1"/>
  <c r="AB179" i="1"/>
  <c r="Z181" i="1"/>
  <c r="AA181" i="1" s="1"/>
  <c r="AB181" i="1" s="1"/>
  <c r="Z183" i="1"/>
  <c r="AA183" i="1" s="1"/>
  <c r="Z191" i="1"/>
  <c r="AA191" i="1" s="1"/>
  <c r="AB191" i="1" s="1"/>
  <c r="AB193" i="1"/>
  <c r="AB198" i="1"/>
  <c r="AC198" i="1" s="1"/>
  <c r="AB203" i="1"/>
  <c r="AC203" i="1"/>
  <c r="AA206" i="1"/>
  <c r="AB209" i="1"/>
  <c r="AC213" i="1"/>
  <c r="Z214" i="1"/>
  <c r="AB232" i="1"/>
  <c r="AA280" i="1"/>
  <c r="AB282" i="1"/>
  <c r="AC282" i="1" s="1"/>
  <c r="AB121" i="1"/>
  <c r="AC173" i="1"/>
  <c r="AC178" i="1"/>
  <c r="AD195" i="1"/>
  <c r="AC229" i="1"/>
  <c r="AC232" i="1"/>
  <c r="AB249" i="1"/>
  <c r="AB250" i="1"/>
  <c r="AC278" i="1"/>
  <c r="AB129" i="1"/>
  <c r="AB137" i="1"/>
  <c r="AC137" i="1" s="1"/>
  <c r="AB145" i="1"/>
  <c r="AB153" i="1"/>
  <c r="AC153" i="1" s="1"/>
  <c r="AB161" i="1"/>
  <c r="Z189" i="1"/>
  <c r="AA189" i="1" s="1"/>
  <c r="AB189" i="1"/>
  <c r="AB220" i="1"/>
  <c r="AC235" i="1"/>
  <c r="AB257" i="1"/>
  <c r="AB258" i="1"/>
  <c r="AB274" i="1"/>
  <c r="AC290" i="1"/>
  <c r="AD290" i="1" s="1"/>
  <c r="AA317" i="1"/>
  <c r="AA322" i="1"/>
  <c r="AB196" i="1"/>
  <c r="AC196" i="1" s="1"/>
  <c r="AB202" i="1"/>
  <c r="AC202" i="1" s="1"/>
  <c r="AB210" i="1"/>
  <c r="AC210" i="1" s="1"/>
  <c r="AB218" i="1"/>
  <c r="AB226" i="1"/>
  <c r="AC226" i="1" s="1"/>
  <c r="AB234" i="1"/>
  <c r="AB242" i="1"/>
  <c r="AB251" i="1"/>
  <c r="AC251" i="1" s="1"/>
  <c r="AA252" i="1"/>
  <c r="AA260" i="1"/>
  <c r="AB288" i="1"/>
  <c r="AC288" i="1" s="1"/>
  <c r="Z295" i="1"/>
  <c r="AA295" i="1" s="1"/>
  <c r="AB297" i="1"/>
  <c r="AC302" i="1"/>
  <c r="AD302" i="1" s="1"/>
  <c r="AA309" i="1"/>
  <c r="AA314" i="1"/>
  <c r="AC320" i="1"/>
  <c r="AD320" i="1" s="1"/>
  <c r="AC336" i="1"/>
  <c r="AA346" i="1"/>
  <c r="AB346" i="1" s="1"/>
  <c r="AB404" i="1"/>
  <c r="AC404" i="1" s="1"/>
  <c r="AB412" i="1"/>
  <c r="AC412" i="1" s="1"/>
  <c r="AE268" i="1"/>
  <c r="AC275" i="1"/>
  <c r="AD275" i="1" s="1"/>
  <c r="AC276" i="1"/>
  <c r="AD284" i="1"/>
  <c r="AB300" i="1"/>
  <c r="Z307" i="1"/>
  <c r="Z323" i="1"/>
  <c r="AB351" i="1"/>
  <c r="AC351" i="1" s="1"/>
  <c r="AA354" i="1"/>
  <c r="Z247" i="1"/>
  <c r="AA247" i="1" s="1"/>
  <c r="AB247" i="1" s="1"/>
  <c r="Z255" i="1"/>
  <c r="Z263" i="1"/>
  <c r="Z271" i="1"/>
  <c r="AA271" i="1" s="1"/>
  <c r="Z279" i="1"/>
  <c r="AA279" i="1" s="1"/>
  <c r="AB279" i="1" s="1"/>
  <c r="AB312" i="1"/>
  <c r="Z315" i="1"/>
  <c r="AC326" i="1"/>
  <c r="AC328" i="1"/>
  <c r="AD328" i="1" s="1"/>
  <c r="AC397" i="1"/>
  <c r="AB228" i="1"/>
  <c r="AC228" i="1" s="1"/>
  <c r="Z230" i="1"/>
  <c r="AB236" i="1"/>
  <c r="AC236" i="1" s="1"/>
  <c r="Z238" i="1"/>
  <c r="AB244" i="1"/>
  <c r="AB253" i="1"/>
  <c r="AC253" i="1" s="1"/>
  <c r="AB254" i="1"/>
  <c r="AB261" i="1"/>
  <c r="AB262" i="1"/>
  <c r="AB269" i="1"/>
  <c r="AB270" i="1"/>
  <c r="AC270" i="1" s="1"/>
  <c r="AB277" i="1"/>
  <c r="AB278" i="1"/>
  <c r="AB283" i="1"/>
  <c r="Z291" i="1"/>
  <c r="AA291" i="1" s="1"/>
  <c r="AB291" i="1" s="1"/>
  <c r="AC296" i="1"/>
  <c r="AB296" i="1"/>
  <c r="AB298" i="1"/>
  <c r="AC298" i="1" s="1"/>
  <c r="Z303" i="1"/>
  <c r="AA303" i="1" s="1"/>
  <c r="AB303" i="1" s="1"/>
  <c r="AB305" i="1"/>
  <c r="AC305" i="1" s="1"/>
  <c r="AD310" i="1"/>
  <c r="AC324" i="1"/>
  <c r="AD324" i="1" s="1"/>
  <c r="AC331" i="1"/>
  <c r="AB333" i="1"/>
  <c r="AC364" i="1"/>
  <c r="AB383" i="1"/>
  <c r="AC272" i="1"/>
  <c r="AA281" i="1"/>
  <c r="AB281" i="1" s="1"/>
  <c r="AB308" i="1"/>
  <c r="AC316" i="1"/>
  <c r="AB356" i="1"/>
  <c r="AB248" i="1"/>
  <c r="AC248" i="1" s="1"/>
  <c r="AB256" i="1"/>
  <c r="AB264" i="1"/>
  <c r="AD273" i="1"/>
  <c r="AB285" i="1"/>
  <c r="AC285" i="1" s="1"/>
  <c r="Z287" i="1"/>
  <c r="AB289" i="1"/>
  <c r="AB316" i="1"/>
  <c r="AB207" i="1"/>
  <c r="AB215" i="1"/>
  <c r="AC215" i="1" s="1"/>
  <c r="AB223" i="1"/>
  <c r="AB231" i="1"/>
  <c r="AC231" i="1" s="1"/>
  <c r="AB239" i="1"/>
  <c r="AC265" i="1"/>
  <c r="AC273" i="1"/>
  <c r="AB292" i="1"/>
  <c r="AB294" i="1"/>
  <c r="AC294" i="1" s="1"/>
  <c r="Z299" i="1"/>
  <c r="AA299" i="1" s="1"/>
  <c r="AB304" i="1"/>
  <c r="AB306" i="1"/>
  <c r="AC306" i="1" s="1"/>
  <c r="AC313" i="1"/>
  <c r="AC319" i="1"/>
  <c r="AD319" i="1" s="1"/>
  <c r="AA325" i="1"/>
  <c r="AB325" i="1" s="1"/>
  <c r="AB343" i="1"/>
  <c r="AC343" i="1" s="1"/>
  <c r="AD361" i="1"/>
  <c r="AB377" i="1"/>
  <c r="AC377" i="1" s="1"/>
  <c r="AB379" i="1"/>
  <c r="AC379" i="1" s="1"/>
  <c r="AB381" i="1"/>
  <c r="AC386" i="1"/>
  <c r="AC394" i="1"/>
  <c r="AB418" i="1"/>
  <c r="AB420" i="1"/>
  <c r="AC420" i="1" s="1"/>
  <c r="AB421" i="1"/>
  <c r="AC421" i="1" s="1"/>
  <c r="AD428" i="1"/>
  <c r="AC428" i="1"/>
  <c r="AC430" i="1"/>
  <c r="AB430" i="1"/>
  <c r="AC433" i="1"/>
  <c r="AB444" i="1"/>
  <c r="AC444" i="1" s="1"/>
  <c r="AB445" i="1"/>
  <c r="AC446" i="1"/>
  <c r="AB446" i="1"/>
  <c r="AA448" i="1"/>
  <c r="AB293" i="1"/>
  <c r="AC293" i="1" s="1"/>
  <c r="AB301" i="1"/>
  <c r="AA329" i="1"/>
  <c r="AB334" i="1"/>
  <c r="Z337" i="1"/>
  <c r="AA337" i="1" s="1"/>
  <c r="AB337" i="1" s="1"/>
  <c r="Z344" i="1"/>
  <c r="Z349" i="1"/>
  <c r="Z352" i="1"/>
  <c r="AA352" i="1" s="1"/>
  <c r="AB352" i="1" s="1"/>
  <c r="AC368" i="1"/>
  <c r="AD368" i="1" s="1"/>
  <c r="AC374" i="1"/>
  <c r="AC389" i="1"/>
  <c r="AC405" i="1"/>
  <c r="AC411" i="1"/>
  <c r="AB411" i="1"/>
  <c r="AB417" i="1"/>
  <c r="AC417" i="1" s="1"/>
  <c r="AB419" i="1"/>
  <c r="AB450" i="1"/>
  <c r="AC450" i="1" s="1"/>
  <c r="AB451" i="1"/>
  <c r="AC451" i="1" s="1"/>
  <c r="AB313" i="1"/>
  <c r="AB321" i="1"/>
  <c r="AC321" i="1" s="1"/>
  <c r="AB338" i="1"/>
  <c r="AB340" i="1"/>
  <c r="AB342" i="1"/>
  <c r="AB345" i="1"/>
  <c r="AC345" i="1" s="1"/>
  <c r="AB350" i="1"/>
  <c r="AC350" i="1" s="1"/>
  <c r="AB353" i="1"/>
  <c r="AC353" i="1" s="1"/>
  <c r="AB357" i="1"/>
  <c r="AC357" i="1" s="1"/>
  <c r="AB359" i="1"/>
  <c r="AB363" i="1"/>
  <c r="AC363" i="1" s="1"/>
  <c r="AB373" i="1"/>
  <c r="AC384" i="1"/>
  <c r="AC392" i="1"/>
  <c r="AB400" i="1"/>
  <c r="AD405" i="1"/>
  <c r="AB406" i="1"/>
  <c r="AB416" i="1"/>
  <c r="AD384" i="1"/>
  <c r="Z402" i="1"/>
  <c r="AA402" i="1" s="1"/>
  <c r="AC452" i="1"/>
  <c r="AB453" i="1"/>
  <c r="AB454" i="1"/>
  <c r="AD455" i="1"/>
  <c r="AC455" i="1"/>
  <c r="AB347" i="1"/>
  <c r="AB355" i="1"/>
  <c r="AC355" i="1" s="1"/>
  <c r="AB367" i="1"/>
  <c r="AB370" i="1"/>
  <c r="AB376" i="1"/>
  <c r="AC376" i="1" s="1"/>
  <c r="AB378" i="1"/>
  <c r="AB380" i="1"/>
  <c r="AC380" i="1" s="1"/>
  <c r="AC382" i="1"/>
  <c r="AB387" i="1"/>
  <c r="AB330" i="1"/>
  <c r="AD358" i="1"/>
  <c r="AB360" i="1"/>
  <c r="Z369" i="1"/>
  <c r="AA369" i="1" s="1"/>
  <c r="AB369" i="1" s="1"/>
  <c r="AC385" i="1"/>
  <c r="AB390" i="1"/>
  <c r="AC390" i="1" s="1"/>
  <c r="AB396" i="1"/>
  <c r="AB397" i="1"/>
  <c r="AB403" i="1"/>
  <c r="AC413" i="1"/>
  <c r="AD335" i="1"/>
  <c r="AB339" i="1"/>
  <c r="AB341" i="1"/>
  <c r="AC365" i="1"/>
  <c r="AC366" i="1"/>
  <c r="AD366" i="1" s="1"/>
  <c r="AB408" i="1"/>
  <c r="AA440" i="1"/>
  <c r="AC441" i="1"/>
  <c r="AB332" i="1"/>
  <c r="AB348" i="1"/>
  <c r="AB364" i="1"/>
  <c r="AB371" i="1"/>
  <c r="AB372" i="1"/>
  <c r="AB374" i="1"/>
  <c r="AB375" i="1"/>
  <c r="AC375" i="1" s="1"/>
  <c r="AC381" i="1"/>
  <c r="AB388" i="1"/>
  <c r="AC391" i="1"/>
  <c r="Z410" i="1"/>
  <c r="AA410" i="1" s="1"/>
  <c r="AB422" i="1"/>
  <c r="AC423" i="1"/>
  <c r="AD423" i="1" s="1"/>
  <c r="AB427" i="1"/>
  <c r="AC427" i="1" s="1"/>
  <c r="AB431" i="1"/>
  <c r="AB432" i="1"/>
  <c r="AB435" i="1"/>
  <c r="AC435" i="1" s="1"/>
  <c r="AB436" i="1"/>
  <c r="AB437" i="1"/>
  <c r="AB438" i="1"/>
  <c r="AB442" i="1"/>
  <c r="AB443" i="1"/>
  <c r="AC443" i="1" s="1"/>
  <c r="AC456" i="1"/>
  <c r="Z457" i="1"/>
  <c r="AC464" i="1"/>
  <c r="AB468" i="1"/>
  <c r="AD473" i="1"/>
  <c r="AE473" i="1" s="1"/>
  <c r="AB476" i="1"/>
  <c r="AB495" i="1"/>
  <c r="AC495" i="1" s="1"/>
  <c r="AB496" i="1"/>
  <c r="AC496" i="1" s="1"/>
  <c r="AB498" i="1"/>
  <c r="AC498" i="1" s="1"/>
  <c r="AB508" i="1"/>
  <c r="AC508" i="1" s="1"/>
  <c r="AB548" i="1"/>
  <c r="AC548" i="1" s="1"/>
  <c r="AB562" i="1"/>
  <c r="AB575" i="1"/>
  <c r="AC575" i="1" s="1"/>
  <c r="Z459" i="1"/>
  <c r="AA459" i="1" s="1"/>
  <c r="AB467" i="1"/>
  <c r="AB485" i="1"/>
  <c r="AB503" i="1"/>
  <c r="AC503" i="1" s="1"/>
  <c r="AB504" i="1"/>
  <c r="AC504" i="1" s="1"/>
  <c r="AB506" i="1"/>
  <c r="AB516" i="1"/>
  <c r="AB530" i="1"/>
  <c r="AB531" i="1"/>
  <c r="AC531" i="1" s="1"/>
  <c r="AB533" i="1"/>
  <c r="AC533" i="1" s="1"/>
  <c r="AB550" i="1"/>
  <c r="AB551" i="1"/>
  <c r="AB552" i="1"/>
  <c r="AC553" i="1"/>
  <c r="AC556" i="1"/>
  <c r="AB561" i="1"/>
  <c r="AC566" i="1"/>
  <c r="Z418" i="1"/>
  <c r="AA418" i="1" s="1"/>
  <c r="Z429" i="1"/>
  <c r="AA429" i="1" s="1"/>
  <c r="AB458" i="1"/>
  <c r="Z460" i="1"/>
  <c r="AA460" i="1" s="1"/>
  <c r="AA461" i="1"/>
  <c r="AB463" i="1"/>
  <c r="AC470" i="1"/>
  <c r="AD470" i="1" s="1"/>
  <c r="Z475" i="1"/>
  <c r="AA475" i="1" s="1"/>
  <c r="AB488" i="1"/>
  <c r="AC488" i="1" s="1"/>
  <c r="AB492" i="1"/>
  <c r="AC492" i="1" s="1"/>
  <c r="AB511" i="1"/>
  <c r="AC511" i="1" s="1"/>
  <c r="AB512" i="1"/>
  <c r="AB514" i="1"/>
  <c r="AB524" i="1"/>
  <c r="AB525" i="1"/>
  <c r="AB529" i="1"/>
  <c r="AC536" i="1"/>
  <c r="AB536" i="1"/>
  <c r="Z401" i="1"/>
  <c r="AA401" i="1" s="1"/>
  <c r="AB401" i="1" s="1"/>
  <c r="Z409" i="1"/>
  <c r="AB441" i="1"/>
  <c r="AB449" i="1"/>
  <c r="AC449" i="1" s="1"/>
  <c r="AB462" i="1"/>
  <c r="AC462" i="1" s="1"/>
  <c r="Z489" i="1"/>
  <c r="AA489" i="1" s="1"/>
  <c r="AB493" i="1"/>
  <c r="AB519" i="1"/>
  <c r="AB520" i="1"/>
  <c r="AB522" i="1"/>
  <c r="AC522" i="1" s="1"/>
  <c r="AB528" i="1"/>
  <c r="AC528" i="1"/>
  <c r="AB534" i="1"/>
  <c r="AA558" i="1"/>
  <c r="AB477" i="1"/>
  <c r="AC477" i="1" s="1"/>
  <c r="AB486" i="1"/>
  <c r="AB527" i="1"/>
  <c r="AB540" i="1"/>
  <c r="AC540" i="1" s="1"/>
  <c r="AC542" i="1"/>
  <c r="AB542" i="1"/>
  <c r="AB544" i="1"/>
  <c r="AC545" i="1"/>
  <c r="AD545" i="1" s="1"/>
  <c r="AC557" i="1"/>
  <c r="AB557" i="1"/>
  <c r="AB573" i="1"/>
  <c r="Z398" i="1"/>
  <c r="AA398" i="1" s="1"/>
  <c r="AB398" i="1" s="1"/>
  <c r="Z399" i="1"/>
  <c r="AA399" i="1" s="1"/>
  <c r="AB399" i="1" s="1"/>
  <c r="Z407" i="1"/>
  <c r="Z415" i="1"/>
  <c r="AA415" i="1" s="1"/>
  <c r="AB415" i="1" s="1"/>
  <c r="Z424" i="1"/>
  <c r="AA424" i="1" s="1"/>
  <c r="Z425" i="1"/>
  <c r="AA425" i="1" s="1"/>
  <c r="AB425" i="1" s="1"/>
  <c r="Z426" i="1"/>
  <c r="Z434" i="1"/>
  <c r="AB439" i="1"/>
  <c r="AC439" i="1" s="1"/>
  <c r="AB447" i="1"/>
  <c r="AB466" i="1"/>
  <c r="AC469" i="1"/>
  <c r="AB472" i="1"/>
  <c r="Z474" i="1"/>
  <c r="AA474" i="1" s="1"/>
  <c r="AB490" i="1"/>
  <c r="Z465" i="1"/>
  <c r="AB478" i="1"/>
  <c r="AB483" i="1"/>
  <c r="AC483" i="1"/>
  <c r="AB471" i="1"/>
  <c r="AB484" i="1"/>
  <c r="AB487" i="1"/>
  <c r="AC487" i="1" s="1"/>
  <c r="AB500" i="1"/>
  <c r="AC500" i="1" s="1"/>
  <c r="AD546" i="1"/>
  <c r="AB574" i="1"/>
  <c r="AA479" i="1"/>
  <c r="AB480" i="1"/>
  <c r="AB481" i="1"/>
  <c r="AC481" i="1" s="1"/>
  <c r="AB482" i="1"/>
  <c r="AC482" i="1" s="1"/>
  <c r="AA493" i="1"/>
  <c r="AB494" i="1"/>
  <c r="AC494" i="1" s="1"/>
  <c r="AA501" i="1"/>
  <c r="AB501" i="1" s="1"/>
  <c r="AB502" i="1"/>
  <c r="AA509" i="1"/>
  <c r="AB509" i="1" s="1"/>
  <c r="AB510" i="1"/>
  <c r="AA517" i="1"/>
  <c r="AB517" i="1" s="1"/>
  <c r="AB518" i="1"/>
  <c r="AA525" i="1"/>
  <c r="AB526" i="1"/>
  <c r="AA537" i="1"/>
  <c r="AB538" i="1"/>
  <c r="Z560" i="1"/>
  <c r="AA560" i="1" s="1"/>
  <c r="AB560" i="1" s="1"/>
  <c r="AB571" i="1"/>
  <c r="AB588" i="1"/>
  <c r="AB589" i="1"/>
  <c r="AC589" i="1" s="1"/>
  <c r="Z467" i="1"/>
  <c r="AA467" i="1" s="1"/>
  <c r="Z491" i="1"/>
  <c r="Z499" i="1"/>
  <c r="AA499" i="1" s="1"/>
  <c r="AB499" i="1" s="1"/>
  <c r="Z507" i="1"/>
  <c r="Z515" i="1"/>
  <c r="AA515" i="1" s="1"/>
  <c r="Z523" i="1"/>
  <c r="AA523" i="1" s="1"/>
  <c r="Z535" i="1"/>
  <c r="Z543" i="1"/>
  <c r="Z551" i="1"/>
  <c r="AA551" i="1" s="1"/>
  <c r="AB583" i="1"/>
  <c r="AC583" i="1" s="1"/>
  <c r="AB586" i="1"/>
  <c r="Z559" i="1"/>
  <c r="AB564" i="1"/>
  <c r="Z568" i="1"/>
  <c r="AC570" i="1"/>
  <c r="AB584" i="1"/>
  <c r="AC584" i="1" s="1"/>
  <c r="AB591" i="1"/>
  <c r="AC591" i="1" s="1"/>
  <c r="AB592" i="1"/>
  <c r="AB594" i="1"/>
  <c r="AC597" i="1"/>
  <c r="Z497" i="1"/>
  <c r="Z505" i="1"/>
  <c r="AA505" i="1" s="1"/>
  <c r="Z513" i="1"/>
  <c r="AA513" i="1" s="1"/>
  <c r="Z521" i="1"/>
  <c r="AA521" i="1" s="1"/>
  <c r="AB521" i="1" s="1"/>
  <c r="Z532" i="1"/>
  <c r="AA532" i="1" s="1"/>
  <c r="Z541" i="1"/>
  <c r="AA541" i="1" s="1"/>
  <c r="AB541" i="1" s="1"/>
  <c r="Z549" i="1"/>
  <c r="Z555" i="1"/>
  <c r="Z577" i="1"/>
  <c r="AA577" i="1" s="1"/>
  <c r="AB577" i="1" s="1"/>
  <c r="AC578" i="1"/>
  <c r="AB599" i="1"/>
  <c r="AC599" i="1" s="1"/>
  <c r="AB600" i="1"/>
  <c r="AB602" i="1"/>
  <c r="AC602" i="1" s="1"/>
  <c r="AC603" i="1"/>
  <c r="AC615" i="1"/>
  <c r="AC563" i="1"/>
  <c r="AD563" i="1" s="1"/>
  <c r="AB565" i="1"/>
  <c r="AC580" i="1"/>
  <c r="AB604" i="1"/>
  <c r="AC604" i="1" s="1"/>
  <c r="AA613" i="1"/>
  <c r="AC616" i="1"/>
  <c r="AB616" i="1"/>
  <c r="AB617" i="1"/>
  <c r="AC617" i="1" s="1"/>
  <c r="Z539" i="1"/>
  <c r="AA539" i="1" s="1"/>
  <c r="AB539" i="1" s="1"/>
  <c r="Z547" i="1"/>
  <c r="AA547" i="1" s="1"/>
  <c r="Z554" i="1"/>
  <c r="AD580" i="1"/>
  <c r="AB605" i="1"/>
  <c r="AB623" i="1"/>
  <c r="AC623" i="1" s="1"/>
  <c r="AD625" i="1"/>
  <c r="AC625" i="1"/>
  <c r="AD640" i="1"/>
  <c r="AC640" i="1"/>
  <c r="AB566" i="1"/>
  <c r="Z572" i="1"/>
  <c r="AA572" i="1" s="1"/>
  <c r="AB607" i="1"/>
  <c r="AB608" i="1"/>
  <c r="AC608" i="1" s="1"/>
  <c r="AC611" i="1"/>
  <c r="AD611" i="1" s="1"/>
  <c r="AD619" i="1"/>
  <c r="AE619" i="1" s="1"/>
  <c r="AB631" i="1"/>
  <c r="AB632" i="1"/>
  <c r="AC632" i="1" s="1"/>
  <c r="Z581" i="1"/>
  <c r="AA581" i="1" s="1"/>
  <c r="AA582" i="1"/>
  <c r="AC633" i="1"/>
  <c r="AD633" i="1" s="1"/>
  <c r="AC637" i="1"/>
  <c r="AB651" i="1"/>
  <c r="AC651" i="1" s="1"/>
  <c r="AB659" i="1"/>
  <c r="AA665" i="1"/>
  <c r="AB665" i="1" s="1"/>
  <c r="AB674" i="1"/>
  <c r="AB675" i="1"/>
  <c r="AC675" i="1" s="1"/>
  <c r="AB590" i="1"/>
  <c r="Z596" i="1"/>
  <c r="AB598" i="1"/>
  <c r="AB606" i="1"/>
  <c r="AC606" i="1" s="1"/>
  <c r="AB615" i="1"/>
  <c r="Z636" i="1"/>
  <c r="AA636" i="1" s="1"/>
  <c r="AD637" i="1"/>
  <c r="AB666" i="1"/>
  <c r="AC677" i="1"/>
  <c r="AD677" i="1" s="1"/>
  <c r="AB678" i="1"/>
  <c r="AC678" i="1" s="1"/>
  <c r="Z579" i="1"/>
  <c r="AA579" i="1" s="1"/>
  <c r="Z587" i="1"/>
  <c r="AA587" i="1" s="1"/>
  <c r="Z595" i="1"/>
  <c r="AA595" i="1" s="1"/>
  <c r="AB624" i="1"/>
  <c r="Z626" i="1"/>
  <c r="AA626" i="1" s="1"/>
  <c r="AB626" i="1" s="1"/>
  <c r="AB639" i="1"/>
  <c r="Z644" i="1"/>
  <c r="AB646" i="1"/>
  <c r="Z652" i="1"/>
  <c r="AA652" i="1" s="1"/>
  <c r="AB652" i="1" s="1"/>
  <c r="AC655" i="1"/>
  <c r="Z660" i="1"/>
  <c r="AC663" i="1"/>
  <c r="AC690" i="1"/>
  <c r="AB690" i="1"/>
  <c r="Z628" i="1"/>
  <c r="AA628" i="1" s="1"/>
  <c r="AB628" i="1" s="1"/>
  <c r="AB635" i="1"/>
  <c r="AB653" i="1"/>
  <c r="AB661" i="1"/>
  <c r="AC661" i="1" s="1"/>
  <c r="AB667" i="1"/>
  <c r="AB682" i="1"/>
  <c r="AC682" i="1" s="1"/>
  <c r="AA683" i="1"/>
  <c r="AC685" i="1"/>
  <c r="AB686" i="1"/>
  <c r="AC686" i="1" s="1"/>
  <c r="Z585" i="1"/>
  <c r="AA585" i="1" s="1"/>
  <c r="AB585" i="1" s="1"/>
  <c r="Z593" i="1"/>
  <c r="AA593" i="1" s="1"/>
  <c r="Z601" i="1"/>
  <c r="AA601" i="1" s="1"/>
  <c r="AB601" i="1" s="1"/>
  <c r="Z609" i="1"/>
  <c r="AA609" i="1" s="1"/>
  <c r="AB610" i="1"/>
  <c r="Z614" i="1"/>
  <c r="AB618" i="1"/>
  <c r="AC618" i="1" s="1"/>
  <c r="AB627" i="1"/>
  <c r="Z629" i="1"/>
  <c r="AA629" i="1" s="1"/>
  <c r="AB629" i="1" s="1"/>
  <c r="AB630" i="1"/>
  <c r="AC648" i="1"/>
  <c r="AD656" i="1"/>
  <c r="AE656" i="1" s="1"/>
  <c r="Z634" i="1"/>
  <c r="AB643" i="1"/>
  <c r="AC643" i="1" s="1"/>
  <c r="AB649" i="1"/>
  <c r="AC664" i="1"/>
  <c r="Z620" i="1"/>
  <c r="AA620" i="1" s="1"/>
  <c r="AB620" i="1" s="1"/>
  <c r="AB657" i="1"/>
  <c r="AC669" i="1"/>
  <c r="AD669" i="1" s="1"/>
  <c r="AC694" i="1"/>
  <c r="Z612" i="1"/>
  <c r="AC621" i="1"/>
  <c r="AB622" i="1"/>
  <c r="Z622" i="1"/>
  <c r="AA622" i="1" s="1"/>
  <c r="AB638" i="1"/>
  <c r="Z642" i="1"/>
  <c r="AA642" i="1" s="1"/>
  <c r="AB645" i="1"/>
  <c r="AC662" i="1"/>
  <c r="AD662" i="1" s="1"/>
  <c r="AB670" i="1"/>
  <c r="AB671" i="1"/>
  <c r="AC671" i="1" s="1"/>
  <c r="Z697" i="1"/>
  <c r="AB733" i="1"/>
  <c r="AB668" i="1"/>
  <c r="AA673" i="1"/>
  <c r="AA676" i="1"/>
  <c r="Z684" i="1"/>
  <c r="AB688" i="1"/>
  <c r="AC688" i="1" s="1"/>
  <c r="AC701" i="1"/>
  <c r="AC704" i="1"/>
  <c r="AC715" i="1"/>
  <c r="AD715" i="1" s="1"/>
  <c r="AB737" i="1"/>
  <c r="AB745" i="1"/>
  <c r="Z689" i="1"/>
  <c r="AA689" i="1" s="1"/>
  <c r="AB710" i="1"/>
  <c r="AC710" i="1" s="1"/>
  <c r="AB720" i="1"/>
  <c r="AB743" i="1"/>
  <c r="AC743" i="1" s="1"/>
  <c r="AB744" i="1"/>
  <c r="Z650" i="1"/>
  <c r="Z658" i="1"/>
  <c r="AA658" i="1" s="1"/>
  <c r="Z672" i="1"/>
  <c r="AB687" i="1"/>
  <c r="Z691" i="1"/>
  <c r="AB696" i="1"/>
  <c r="AC698" i="1"/>
  <c r="AD698" i="1" s="1"/>
  <c r="AB700" i="1"/>
  <c r="AC702" i="1"/>
  <c r="AD702" i="1" s="1"/>
  <c r="AC720" i="1"/>
  <c r="AB724" i="1"/>
  <c r="AB728" i="1"/>
  <c r="AB741" i="1"/>
  <c r="AC696" i="1"/>
  <c r="Z705" i="1"/>
  <c r="AA705" i="1" s="1"/>
  <c r="AB718" i="1"/>
  <c r="AC722" i="1"/>
  <c r="AB722" i="1"/>
  <c r="AB726" i="1"/>
  <c r="AC726" i="1" s="1"/>
  <c r="AB727" i="1"/>
  <c r="AC679" i="1"/>
  <c r="Z680" i="1"/>
  <c r="AA680" i="1" s="1"/>
  <c r="AB680" i="1" s="1"/>
  <c r="AB692" i="1"/>
  <c r="AB706" i="1"/>
  <c r="AC706" i="1" s="1"/>
  <c r="AB730" i="1"/>
  <c r="AB681" i="1"/>
  <c r="AC681" i="1" s="1"/>
  <c r="AD693" i="1"/>
  <c r="Z699" i="1"/>
  <c r="AB703" i="1"/>
  <c r="AB753" i="1"/>
  <c r="AD707" i="1"/>
  <c r="AB755" i="1"/>
  <c r="AC755" i="1" s="1"/>
  <c r="AC763" i="1"/>
  <c r="AD763" i="1" s="1"/>
  <c r="AA786" i="1"/>
  <c r="AB790" i="1"/>
  <c r="Z723" i="1"/>
  <c r="AB725" i="1"/>
  <c r="AC736" i="1"/>
  <c r="Z764" i="1"/>
  <c r="AA764" i="1" s="1"/>
  <c r="AD768" i="1"/>
  <c r="Z714" i="1"/>
  <c r="AA714" i="1" s="1"/>
  <c r="AB716" i="1"/>
  <c r="AC716" i="1" s="1"/>
  <c r="Z748" i="1"/>
  <c r="AA748" i="1" s="1"/>
  <c r="AB748" i="1" s="1"/>
  <c r="AC759" i="1"/>
  <c r="AC768" i="1"/>
  <c r="AB769" i="1"/>
  <c r="AC769" i="1" s="1"/>
  <c r="Z713" i="1"/>
  <c r="AA713" i="1" s="1"/>
  <c r="Z721" i="1"/>
  <c r="AA721" i="1" s="1"/>
  <c r="Z729" i="1"/>
  <c r="AA729" i="1" s="1"/>
  <c r="AB729" i="1" s="1"/>
  <c r="Z732" i="1"/>
  <c r="AA732" i="1" s="1"/>
  <c r="AB734" i="1"/>
  <c r="Z740" i="1"/>
  <c r="AA740" i="1" s="1"/>
  <c r="AB740" i="1" s="1"/>
  <c r="AB742" i="1"/>
  <c r="AC751" i="1"/>
  <c r="AB765" i="1"/>
  <c r="AC765" i="1" s="1"/>
  <c r="AB770" i="1"/>
  <c r="AC770" i="1" s="1"/>
  <c r="AB771" i="1"/>
  <c r="AB775" i="1"/>
  <c r="AC775" i="1" s="1"/>
  <c r="Z756" i="1"/>
  <c r="AA756" i="1" s="1"/>
  <c r="Z703" i="1"/>
  <c r="AA703" i="1" s="1"/>
  <c r="Z711" i="1"/>
  <c r="AA711" i="1" s="1"/>
  <c r="Z719" i="1"/>
  <c r="AA719" i="1" s="1"/>
  <c r="Z727" i="1"/>
  <c r="AA727" i="1" s="1"/>
  <c r="Z735" i="1"/>
  <c r="Z738" i="1"/>
  <c r="AA738" i="1" s="1"/>
  <c r="AB738" i="1" s="1"/>
  <c r="AB749" i="1"/>
  <c r="AC749" i="1" s="1"/>
  <c r="Z772" i="1"/>
  <c r="AA772" i="1" s="1"/>
  <c r="AB731" i="1"/>
  <c r="AB739" i="1"/>
  <c r="AC739" i="1" s="1"/>
  <c r="AC754" i="1"/>
  <c r="AD754" i="1" s="1"/>
  <c r="AC760" i="1"/>
  <c r="AD760" i="1" s="1"/>
  <c r="AB761" i="1"/>
  <c r="AC761" i="1" s="1"/>
  <c r="AC767" i="1"/>
  <c r="AC776" i="1"/>
  <c r="AD776" i="1" s="1"/>
  <c r="AB777" i="1"/>
  <c r="AC777" i="1" s="1"/>
  <c r="AB778" i="1"/>
  <c r="AC778" i="1" s="1"/>
  <c r="AC779" i="1"/>
  <c r="AB779" i="1"/>
  <c r="AD747" i="1"/>
  <c r="AE747" i="1" s="1"/>
  <c r="AB757" i="1"/>
  <c r="AC757" i="1" s="1"/>
  <c r="AB762" i="1"/>
  <c r="AB773" i="1"/>
  <c r="AC773" i="1" s="1"/>
  <c r="AA787" i="1"/>
  <c r="AB787" i="1" s="1"/>
  <c r="AB783" i="1"/>
  <c r="AC783" i="1" s="1"/>
  <c r="Z797" i="1"/>
  <c r="AB804" i="1"/>
  <c r="AB810" i="1"/>
  <c r="AB828" i="1"/>
  <c r="AC828" i="1" s="1"/>
  <c r="AB830" i="1"/>
  <c r="AB832" i="1"/>
  <c r="AC833" i="1"/>
  <c r="AB834" i="1"/>
  <c r="AB836" i="1"/>
  <c r="AC836" i="1" s="1"/>
  <c r="AB838" i="1"/>
  <c r="AC838" i="1" s="1"/>
  <c r="AB840" i="1"/>
  <c r="AC840" i="1" s="1"/>
  <c r="AB842" i="1"/>
  <c r="AB844" i="1"/>
  <c r="AC844" i="1" s="1"/>
  <c r="AB846" i="1"/>
  <c r="AB848" i="1"/>
  <c r="AC848" i="1" s="1"/>
  <c r="AB850" i="1"/>
  <c r="AB852" i="1"/>
  <c r="AC852" i="1" s="1"/>
  <c r="AB854" i="1"/>
  <c r="AC854" i="1" s="1"/>
  <c r="AB856" i="1"/>
  <c r="AC856" i="1" s="1"/>
  <c r="AC865" i="1"/>
  <c r="AD865" i="1" s="1"/>
  <c r="Z813" i="1"/>
  <c r="AC820" i="1"/>
  <c r="AB820" i="1"/>
  <c r="AC822" i="1"/>
  <c r="AD822" i="1" s="1"/>
  <c r="AB871" i="1"/>
  <c r="AC871" i="1" s="1"/>
  <c r="AB781" i="1"/>
  <c r="AB789" i="1"/>
  <c r="Z795" i="1"/>
  <c r="AA795" i="1" s="1"/>
  <c r="AB795" i="1" s="1"/>
  <c r="AB796" i="1"/>
  <c r="AC796" i="1" s="1"/>
  <c r="AB806" i="1"/>
  <c r="AC806" i="1" s="1"/>
  <c r="Z750" i="1"/>
  <c r="AA750" i="1" s="1"/>
  <c r="AB750" i="1" s="1"/>
  <c r="Z758" i="1"/>
  <c r="AA758" i="1" s="1"/>
  <c r="Z766" i="1"/>
  <c r="Z774" i="1"/>
  <c r="AA774" i="1" s="1"/>
  <c r="AB774" i="1" s="1"/>
  <c r="Z785" i="1"/>
  <c r="AB808" i="1"/>
  <c r="AC808" i="1" s="1"/>
  <c r="AB811" i="1"/>
  <c r="Z811" i="1"/>
  <c r="AA811" i="1" s="1"/>
  <c r="AB824" i="1"/>
  <c r="Z793" i="1"/>
  <c r="Z803" i="1"/>
  <c r="AA803" i="1" s="1"/>
  <c r="AB803" i="1" s="1"/>
  <c r="AB818" i="1"/>
  <c r="AC818" i="1" s="1"/>
  <c r="AB780" i="1"/>
  <c r="Z782" i="1"/>
  <c r="AA782" i="1" s="1"/>
  <c r="AB782" i="1" s="1"/>
  <c r="AB788" i="1"/>
  <c r="Z790" i="1"/>
  <c r="AA790" i="1" s="1"/>
  <c r="AD794" i="1"/>
  <c r="AB800" i="1"/>
  <c r="Z805" i="1"/>
  <c r="AC812" i="1"/>
  <c r="AB812" i="1"/>
  <c r="Z821" i="1"/>
  <c r="AA821" i="1" s="1"/>
  <c r="AB821" i="1" s="1"/>
  <c r="AE873" i="1"/>
  <c r="Z791" i="1"/>
  <c r="AB792" i="1"/>
  <c r="Z799" i="1"/>
  <c r="AA799" i="1" s="1"/>
  <c r="AB814" i="1"/>
  <c r="AC814" i="1" s="1"/>
  <c r="AB864" i="1"/>
  <c r="AA869" i="1"/>
  <c r="AB869" i="1" s="1"/>
  <c r="AC798" i="1"/>
  <c r="AC802" i="1"/>
  <c r="Z819" i="1"/>
  <c r="AA819" i="1" s="1"/>
  <c r="AB819" i="1" s="1"/>
  <c r="AB826" i="1"/>
  <c r="AC826" i="1" s="1"/>
  <c r="AC858" i="1"/>
  <c r="AB858" i="1"/>
  <c r="AB860" i="1"/>
  <c r="AB862" i="1"/>
  <c r="AB801" i="1"/>
  <c r="Z807" i="1"/>
  <c r="AA807" i="1" s="1"/>
  <c r="AB809" i="1"/>
  <c r="Z815" i="1"/>
  <c r="AB817" i="1"/>
  <c r="Z823" i="1"/>
  <c r="AB825" i="1"/>
  <c r="Z831" i="1"/>
  <c r="AB833" i="1"/>
  <c r="Z839" i="1"/>
  <c r="AA839" i="1" s="1"/>
  <c r="AB841" i="1"/>
  <c r="Z847" i="1"/>
  <c r="AB849" i="1"/>
  <c r="AC849" i="1" s="1"/>
  <c r="Z855" i="1"/>
  <c r="AA855" i="1" s="1"/>
  <c r="AB857" i="1"/>
  <c r="AC857" i="1" s="1"/>
  <c r="Z863" i="1"/>
  <c r="AB879" i="1"/>
  <c r="AC879" i="1" s="1"/>
  <c r="Z881" i="1"/>
  <c r="AA881" i="1" s="1"/>
  <c r="AB881" i="1" s="1"/>
  <c r="AC883" i="1"/>
  <c r="AD883" i="1" s="1"/>
  <c r="Z829" i="1"/>
  <c r="AA829" i="1" s="1"/>
  <c r="AB829" i="1" s="1"/>
  <c r="Z837" i="1"/>
  <c r="AA837" i="1" s="1"/>
  <c r="AB837" i="1" s="1"/>
  <c r="Z845" i="1"/>
  <c r="AA845" i="1" s="1"/>
  <c r="AB845" i="1" s="1"/>
  <c r="Z853" i="1"/>
  <c r="Z861" i="1"/>
  <c r="AA861" i="1" s="1"/>
  <c r="AB861" i="1" s="1"/>
  <c r="AA884" i="1"/>
  <c r="AB889" i="1"/>
  <c r="Z878" i="1"/>
  <c r="AA878" i="1" s="1"/>
  <c r="Z888" i="1"/>
  <c r="AA888" i="1" s="1"/>
  <c r="Z827" i="1"/>
  <c r="Z835" i="1"/>
  <c r="AA835" i="1" s="1"/>
  <c r="AB835" i="1" s="1"/>
  <c r="Z843" i="1"/>
  <c r="Z851" i="1"/>
  <c r="AA851" i="1" s="1"/>
  <c r="Z859" i="1"/>
  <c r="AA859" i="1" s="1"/>
  <c r="AB859" i="1" s="1"/>
  <c r="AB866" i="1"/>
  <c r="AC866" i="1" s="1"/>
  <c r="Z867" i="1"/>
  <c r="Z868" i="1"/>
  <c r="Z885" i="1"/>
  <c r="AA885" i="1" s="1"/>
  <c r="AC937" i="1"/>
  <c r="AB872" i="1"/>
  <c r="AC872" i="1" s="1"/>
  <c r="AA876" i="1"/>
  <c r="AA877" i="1"/>
  <c r="AC880" i="1"/>
  <c r="AC874" i="1"/>
  <c r="Z875" i="1"/>
  <c r="AA875" i="1" s="1"/>
  <c r="AB875" i="1" s="1"/>
  <c r="AB880" i="1"/>
  <c r="AC908" i="1"/>
  <c r="Z913" i="1"/>
  <c r="AB903" i="1"/>
  <c r="AC906" i="1"/>
  <c r="AD943" i="1"/>
  <c r="AB948" i="1"/>
  <c r="AE954" i="1"/>
  <c r="AD954" i="1"/>
  <c r="Z896" i="1"/>
  <c r="AA896" i="1" s="1"/>
  <c r="AB896" i="1" s="1"/>
  <c r="AB897" i="1"/>
  <c r="AC897" i="1" s="1"/>
  <c r="AB900" i="1"/>
  <c r="Z921" i="1"/>
  <c r="AA921" i="1" s="1"/>
  <c r="AB921" i="1"/>
  <c r="Z923" i="1"/>
  <c r="AA923" i="1" s="1"/>
  <c r="AB923" i="1" s="1"/>
  <c r="AC953" i="1"/>
  <c r="AD953" i="1" s="1"/>
  <c r="AA886" i="1"/>
  <c r="Z887" i="1"/>
  <c r="AA887" i="1" s="1"/>
  <c r="AB887" i="1" s="1"/>
  <c r="AB895" i="1"/>
  <c r="Z895" i="1"/>
  <c r="AA895" i="1" s="1"/>
  <c r="AB899" i="1"/>
  <c r="AC899" i="1" s="1"/>
  <c r="AA902" i="1"/>
  <c r="Z909" i="1"/>
  <c r="AB916" i="1"/>
  <c r="AC916" i="1" s="1"/>
  <c r="AB942" i="1"/>
  <c r="AA947" i="1"/>
  <c r="AB947" i="1" s="1"/>
  <c r="AA952" i="1"/>
  <c r="Z893" i="1"/>
  <c r="AA893" i="1" s="1"/>
  <c r="AB930" i="1"/>
  <c r="AC940" i="1"/>
  <c r="AB941" i="1"/>
  <c r="AB891" i="1"/>
  <c r="AC891" i="1" s="1"/>
  <c r="AB894" i="1"/>
  <c r="AC894" i="1" s="1"/>
  <c r="AB905" i="1"/>
  <c r="AC905" i="1" s="1"/>
  <c r="AB907" i="1"/>
  <c r="Z907" i="1"/>
  <c r="AA907" i="1" s="1"/>
  <c r="AC912" i="1"/>
  <c r="AD912" i="1" s="1"/>
  <c r="AB914" i="1"/>
  <c r="Z917" i="1"/>
  <c r="AA917" i="1" s="1"/>
  <c r="AB917" i="1" s="1"/>
  <c r="AC924" i="1"/>
  <c r="Z931" i="1"/>
  <c r="AA931" i="1" s="1"/>
  <c r="AB931" i="1" s="1"/>
  <c r="AB936" i="1"/>
  <c r="AC936" i="1" s="1"/>
  <c r="Z939" i="1"/>
  <c r="AA939" i="1" s="1"/>
  <c r="AE951" i="1"/>
  <c r="AB956" i="1"/>
  <c r="AA960" i="1"/>
  <c r="AC882" i="1"/>
  <c r="AD882" i="1" s="1"/>
  <c r="AB901" i="1"/>
  <c r="Z901" i="1"/>
  <c r="AA901" i="1" s="1"/>
  <c r="AB904" i="1"/>
  <c r="AC904" i="1" s="1"/>
  <c r="Z925" i="1"/>
  <c r="AA925" i="1" s="1"/>
  <c r="AB925" i="1" s="1"/>
  <c r="AB935" i="1"/>
  <c r="AB938" i="1"/>
  <c r="AC945" i="1"/>
  <c r="AC890" i="1"/>
  <c r="AC898" i="1"/>
  <c r="AD898" i="1" s="1"/>
  <c r="Z915" i="1"/>
  <c r="AA915" i="1" s="1"/>
  <c r="AB915" i="1" s="1"/>
  <c r="AC920" i="1"/>
  <c r="AC922" i="1"/>
  <c r="AB926" i="1"/>
  <c r="AC926" i="1" s="1"/>
  <c r="AB928" i="1"/>
  <c r="AC928" i="1" s="1"/>
  <c r="AC932" i="1"/>
  <c r="AC934" i="1"/>
  <c r="AB934" i="1"/>
  <c r="AA944" i="1"/>
  <c r="AA955" i="1"/>
  <c r="AB964" i="1"/>
  <c r="AB975" i="1"/>
  <c r="AC975" i="1" s="1"/>
  <c r="AA987" i="1"/>
  <c r="AB987" i="1" s="1"/>
  <c r="AB998" i="1"/>
  <c r="AC998" i="1" s="1"/>
  <c r="AB929" i="1"/>
  <c r="AB937" i="1"/>
  <c r="Z950" i="1"/>
  <c r="Z958" i="1"/>
  <c r="AB960" i="1"/>
  <c r="AC962" i="1"/>
  <c r="Z969" i="1"/>
  <c r="AA969" i="1" s="1"/>
  <c r="AB969" i="1" s="1"/>
  <c r="AB983" i="1"/>
  <c r="AC983" i="1" s="1"/>
  <c r="AD962" i="1"/>
  <c r="AB967" i="1"/>
  <c r="AB974" i="1"/>
  <c r="AB978" i="1"/>
  <c r="AC978" i="1" s="1"/>
  <c r="AB993" i="1"/>
  <c r="AC993" i="1" s="1"/>
  <c r="Z933" i="1"/>
  <c r="AA933" i="1" s="1"/>
  <c r="Z941" i="1"/>
  <c r="AA941" i="1" s="1"/>
  <c r="AB961" i="1"/>
  <c r="Z965" i="1"/>
  <c r="AB986" i="1"/>
  <c r="AC986" i="1" s="1"/>
  <c r="AB968" i="1"/>
  <c r="AC968" i="1" s="1"/>
  <c r="AB970" i="1"/>
  <c r="AC970" i="1" s="1"/>
  <c r="AA992" i="1"/>
  <c r="AA996" i="1"/>
  <c r="Z903" i="1"/>
  <c r="AA903" i="1" s="1"/>
  <c r="Z911" i="1"/>
  <c r="Z919" i="1"/>
  <c r="AA919" i="1" s="1"/>
  <c r="Z927" i="1"/>
  <c r="AA927" i="1" s="1"/>
  <c r="Z935" i="1"/>
  <c r="AA935" i="1" s="1"/>
  <c r="AB949" i="1"/>
  <c r="AC971" i="1"/>
  <c r="AB971" i="1"/>
  <c r="AB980" i="1"/>
  <c r="AC980" i="1" s="1"/>
  <c r="AB988" i="1"/>
  <c r="Z957" i="1"/>
  <c r="AA957" i="1" s="1"/>
  <c r="AB959" i="1"/>
  <c r="AB963" i="1"/>
  <c r="AC963" i="1" s="1"/>
  <c r="AB972" i="1"/>
  <c r="AC972" i="1" s="1"/>
  <c r="AC976" i="1"/>
  <c r="AD976" i="1" s="1"/>
  <c r="AB979" i="1"/>
  <c r="AC979" i="1" s="1"/>
  <c r="AC984" i="1"/>
  <c r="AC995" i="1"/>
  <c r="AC1009" i="1"/>
  <c r="Z973" i="1"/>
  <c r="AA973" i="1" s="1"/>
  <c r="Z981" i="1"/>
  <c r="AA981" i="1" s="1"/>
  <c r="AD982" i="1"/>
  <c r="AE982" i="1" s="1"/>
  <c r="AB990" i="1"/>
  <c r="AC990" i="1" s="1"/>
  <c r="AB1005" i="1"/>
  <c r="AA1014" i="1"/>
  <c r="AB991" i="1"/>
  <c r="AC991" i="1" s="1"/>
  <c r="Z1004" i="1"/>
  <c r="Z1007" i="1"/>
  <c r="AA1007" i="1" s="1"/>
  <c r="AB1007" i="1" s="1"/>
  <c r="AB1010" i="1"/>
  <c r="AC1011" i="1"/>
  <c r="AD1011" i="1" s="1"/>
  <c r="AA1020" i="1"/>
  <c r="Z1008" i="1"/>
  <c r="Z977" i="1"/>
  <c r="Z985" i="1"/>
  <c r="AA985" i="1" s="1"/>
  <c r="AB985" i="1" s="1"/>
  <c r="Z989" i="1"/>
  <c r="AA989" i="1" s="1"/>
  <c r="Z994" i="1"/>
  <c r="AA994" i="1" s="1"/>
  <c r="AB994" i="1" s="1"/>
  <c r="AB997" i="1"/>
  <c r="AB1003" i="1"/>
  <c r="Z999" i="1"/>
  <c r="AA999" i="1" s="1"/>
  <c r="Z1001" i="1"/>
  <c r="AA1001" i="1" s="1"/>
  <c r="AB1001" i="1" s="1"/>
  <c r="AC1002" i="1"/>
  <c r="Z1019" i="1"/>
  <c r="Z1027" i="1"/>
  <c r="AA1027" i="1" s="1"/>
  <c r="AB1027" i="1" s="1"/>
  <c r="Z1035" i="1"/>
  <c r="AA1035" i="1" s="1"/>
  <c r="Z1043" i="1"/>
  <c r="AA1043" i="1" s="1"/>
  <c r="AB1043" i="1" s="1"/>
  <c r="Z1045" i="1"/>
  <c r="Z1055" i="1"/>
  <c r="AA1055" i="1" s="1"/>
  <c r="AB1055" i="1" s="1"/>
  <c r="AC1056" i="1"/>
  <c r="AD1056" i="1" s="1"/>
  <c r="AC1062" i="1"/>
  <c r="AB1062" i="1"/>
  <c r="AC1016" i="1"/>
  <c r="AC1032" i="1"/>
  <c r="AD1032" i="1" s="1"/>
  <c r="AB1013" i="1"/>
  <c r="Z1013" i="1"/>
  <c r="AA1013" i="1" s="1"/>
  <c r="Z1021" i="1"/>
  <c r="AA1021" i="1" s="1"/>
  <c r="AB1021" i="1" s="1"/>
  <c r="Z1029" i="1"/>
  <c r="AA1029" i="1" s="1"/>
  <c r="AB1029" i="1" s="1"/>
  <c r="Z1037" i="1"/>
  <c r="AA1037" i="1" s="1"/>
  <c r="AB1037" i="1" s="1"/>
  <c r="AC1012" i="1"/>
  <c r="AD1012" i="1" s="1"/>
  <c r="Z1015" i="1"/>
  <c r="AA1015" i="1" s="1"/>
  <c r="AB1015" i="1" s="1"/>
  <c r="AB1018" i="1"/>
  <c r="AC1018" i="1" s="1"/>
  <c r="Z1023" i="1"/>
  <c r="AA1023" i="1" s="1"/>
  <c r="AB1023" i="1" s="1"/>
  <c r="AB1026" i="1"/>
  <c r="Z1031" i="1"/>
  <c r="AA1031" i="1" s="1"/>
  <c r="AB1031" i="1" s="1"/>
  <c r="AB1034" i="1"/>
  <c r="AB1039" i="1"/>
  <c r="Z1039" i="1"/>
  <c r="AA1039" i="1" s="1"/>
  <c r="Z1047" i="1"/>
  <c r="AC1048" i="1"/>
  <c r="AD1048" i="1" s="1"/>
  <c r="AB1052" i="1"/>
  <c r="Z1053" i="1"/>
  <c r="AA1053" i="1" s="1"/>
  <c r="AB1071" i="1"/>
  <c r="AC1071" i="1" s="1"/>
  <c r="Z1017" i="1"/>
  <c r="AA1017" i="1" s="1"/>
  <c r="Z1025" i="1"/>
  <c r="AA1025" i="1" s="1"/>
  <c r="AB1025" i="1" s="1"/>
  <c r="AB1028" i="1"/>
  <c r="AC1028" i="1" s="1"/>
  <c r="Z1033" i="1"/>
  <c r="AA1033" i="1" s="1"/>
  <c r="AB1033" i="1" s="1"/>
  <c r="AB1036" i="1"/>
  <c r="Z1041" i="1"/>
  <c r="AA1041" i="1" s="1"/>
  <c r="AB1041" i="1" s="1"/>
  <c r="AB1044" i="1"/>
  <c r="AC1076" i="1"/>
  <c r="AC1022" i="1"/>
  <c r="AC1030" i="1"/>
  <c r="AD1030" i="1" s="1"/>
  <c r="AC1038" i="1"/>
  <c r="AB1050" i="1"/>
  <c r="AC1054" i="1"/>
  <c r="AB1058" i="1"/>
  <c r="AC1060" i="1"/>
  <c r="AB1060" i="1"/>
  <c r="AB1063" i="1"/>
  <c r="AC1063" i="1" s="1"/>
  <c r="AB1066" i="1"/>
  <c r="AC1079" i="1"/>
  <c r="AB1079" i="1"/>
  <c r="AB1064" i="1"/>
  <c r="AC1064" i="1" s="1"/>
  <c r="AB1069" i="1"/>
  <c r="AB1072" i="1"/>
  <c r="AC1072" i="1" s="1"/>
  <c r="AB1075" i="1"/>
  <c r="Z1087" i="1"/>
  <c r="AC1097" i="1"/>
  <c r="AB1097" i="1"/>
  <c r="AB1049" i="1"/>
  <c r="AC1049" i="1" s="1"/>
  <c r="Z1051" i="1"/>
  <c r="AA1051" i="1" s="1"/>
  <c r="AB1057" i="1"/>
  <c r="Z1059" i="1"/>
  <c r="AA1059" i="1" s="1"/>
  <c r="Z1065" i="1"/>
  <c r="AA1065" i="1" s="1"/>
  <c r="AB1065" i="1" s="1"/>
  <c r="Z1070" i="1"/>
  <c r="AA1070" i="1" s="1"/>
  <c r="AB1085" i="1"/>
  <c r="AC1085" i="1" s="1"/>
  <c r="Z1088" i="1"/>
  <c r="AC1092" i="1"/>
  <c r="AD1092" i="1" s="1"/>
  <c r="Z1114" i="1"/>
  <c r="AA1114" i="1" s="1"/>
  <c r="AB1114" i="1" s="1"/>
  <c r="AB1118" i="1"/>
  <c r="AC1118" i="1" s="1"/>
  <c r="Z1061" i="1"/>
  <c r="AA1061" i="1" s="1"/>
  <c r="AB1061" i="1" s="1"/>
  <c r="Z1068" i="1"/>
  <c r="AB1074" i="1"/>
  <c r="AB1080" i="1"/>
  <c r="AC1080" i="1" s="1"/>
  <c r="Z1094" i="1"/>
  <c r="AA1094" i="1" s="1"/>
  <c r="AB1094" i="1" s="1"/>
  <c r="AD1138" i="1"/>
  <c r="AC1138" i="1"/>
  <c r="AC1078" i="1"/>
  <c r="AB1091" i="1"/>
  <c r="AC1091" i="1" s="1"/>
  <c r="Z1113" i="1"/>
  <c r="AA1113" i="1" s="1"/>
  <c r="Z1117" i="1"/>
  <c r="AB1078" i="1"/>
  <c r="AB1083" i="1"/>
  <c r="AC1083" i="1" s="1"/>
  <c r="Z1099" i="1"/>
  <c r="AC1100" i="1"/>
  <c r="Z1098" i="1"/>
  <c r="AB1067" i="1"/>
  <c r="AC1067" i="1" s="1"/>
  <c r="AB1077" i="1"/>
  <c r="AC1077" i="1" s="1"/>
  <c r="AB1081" i="1"/>
  <c r="AC1081" i="1" s="1"/>
  <c r="Z1084" i="1"/>
  <c r="AA1084" i="1" s="1"/>
  <c r="AB1084" i="1" s="1"/>
  <c r="AB1086" i="1"/>
  <c r="Z1096" i="1"/>
  <c r="AA1096" i="1" s="1"/>
  <c r="AB1096" i="1" s="1"/>
  <c r="AB1112" i="1"/>
  <c r="Z1115" i="1"/>
  <c r="AA1115" i="1" s="1"/>
  <c r="AB1115" i="1" s="1"/>
  <c r="AB1082" i="1"/>
  <c r="AB1101" i="1"/>
  <c r="AC1101" i="1" s="1"/>
  <c r="AC1107" i="1"/>
  <c r="AD1107" i="1" s="1"/>
  <c r="AD1116" i="1"/>
  <c r="AE1116" i="1" s="1"/>
  <c r="AB1090" i="1"/>
  <c r="Z1103" i="1"/>
  <c r="AC1108" i="1"/>
  <c r="AB1102" i="1"/>
  <c r="AB1093" i="1"/>
  <c r="AC1093" i="1" s="1"/>
  <c r="AA1105" i="1"/>
  <c r="AC1110" i="1"/>
  <c r="AD1110" i="1" s="1"/>
  <c r="Z1111" i="1"/>
  <c r="AA1111" i="1" s="1"/>
  <c r="AC1120" i="1"/>
  <c r="AB1120" i="1"/>
  <c r="AC1102" i="1"/>
  <c r="Z1106" i="1"/>
  <c r="AC1121" i="1"/>
  <c r="AB1121" i="1"/>
  <c r="Z1109" i="1"/>
  <c r="Z1122" i="1"/>
  <c r="AA1122" i="1" s="1"/>
  <c r="AB1124" i="1"/>
  <c r="AC1124" i="1" s="1"/>
  <c r="AB1132" i="1"/>
  <c r="AC1132" i="1" s="1"/>
  <c r="Z1133" i="1"/>
  <c r="AA1133" i="1" s="1"/>
  <c r="AB1133" i="1" s="1"/>
  <c r="AD1134" i="1"/>
  <c r="AB1135" i="1"/>
  <c r="AC1135" i="1" s="1"/>
  <c r="AA1137" i="1"/>
  <c r="Z1125" i="1"/>
  <c r="AC1129" i="1"/>
  <c r="AB1151" i="1"/>
  <c r="AC1151" i="1" s="1"/>
  <c r="Z1119" i="1"/>
  <c r="AA1128" i="1"/>
  <c r="AB1123" i="1"/>
  <c r="AD1126" i="1"/>
  <c r="AE1126" i="1" s="1"/>
  <c r="Z1131" i="1"/>
  <c r="AA1131" i="1" s="1"/>
  <c r="AB1131" i="1" s="1"/>
  <c r="AB1136" i="1"/>
  <c r="AC1136" i="1" s="1"/>
  <c r="Z1142" i="1"/>
  <c r="AB1144" i="1"/>
  <c r="AB1146" i="1"/>
  <c r="Z1130" i="1"/>
  <c r="AA1140" i="1"/>
  <c r="AA1141" i="1"/>
  <c r="AB1143" i="1"/>
  <c r="AC1147" i="1"/>
  <c r="AB1148" i="1"/>
  <c r="AC1148" i="1" s="1"/>
  <c r="AC1155" i="1"/>
  <c r="AB1155" i="1"/>
  <c r="AK1185" i="1"/>
  <c r="Z1127" i="1"/>
  <c r="AB1139" i="1"/>
  <c r="AB1150" i="1"/>
  <c r="Z1153" i="1"/>
  <c r="AA1153" i="1" s="1"/>
  <c r="AB1154" i="1"/>
  <c r="AC1145" i="1"/>
  <c r="AD1160" i="1"/>
  <c r="AF1160" i="1" s="1"/>
  <c r="AH1160" i="1" s="1"/>
  <c r="AJ1160" i="1" s="1"/>
  <c r="AF1170" i="1"/>
  <c r="AH1170" i="1" s="1"/>
  <c r="AJ1170" i="1" s="1"/>
  <c r="AH1187" i="1"/>
  <c r="AJ1187" i="1" s="1"/>
  <c r="AI1179" i="1"/>
  <c r="AK1195" i="1"/>
  <c r="AC1163" i="1"/>
  <c r="AG1165" i="1"/>
  <c r="AI1165" i="1" s="1"/>
  <c r="AK1165" i="1" s="1"/>
  <c r="AJ1179" i="1"/>
  <c r="AH1184" i="1"/>
  <c r="AJ1184" i="1" s="1"/>
  <c r="AG1184" i="1"/>
  <c r="Z1150" i="1"/>
  <c r="AA1150" i="1" s="1"/>
  <c r="AB1156" i="1"/>
  <c r="AC1161" i="1"/>
  <c r="AD1163" i="1"/>
  <c r="AF1163" i="1" s="1"/>
  <c r="AH1163" i="1" s="1"/>
  <c r="AJ1163" i="1" s="1"/>
  <c r="AC1166" i="1"/>
  <c r="AE1166" i="1" s="1"/>
  <c r="AG1166" i="1" s="1"/>
  <c r="AI1166" i="1" s="1"/>
  <c r="AK1166" i="1" s="1"/>
  <c r="AF1177" i="1"/>
  <c r="AH1177" i="1" s="1"/>
  <c r="AJ1177" i="1" s="1"/>
  <c r="AE1177" i="1"/>
  <c r="AF1178" i="1"/>
  <c r="AG1190" i="1"/>
  <c r="AI1190" i="1" s="1"/>
  <c r="AK1190" i="1" s="1"/>
  <c r="AJ1196" i="1"/>
  <c r="AK1196" i="1" s="1"/>
  <c r="AF1159" i="1"/>
  <c r="AD1161" i="1"/>
  <c r="AF1161" i="1" s="1"/>
  <c r="AH1161" i="1" s="1"/>
  <c r="AJ1161" i="1" s="1"/>
  <c r="AF1175" i="1"/>
  <c r="AH1175" i="1" s="1"/>
  <c r="AJ1175" i="1" s="1"/>
  <c r="AE1175" i="1"/>
  <c r="AG1175" i="1" s="1"/>
  <c r="AI1175" i="1" s="1"/>
  <c r="AK1175" i="1" s="1"/>
  <c r="AE1176" i="1"/>
  <c r="AG1176" i="1" s="1"/>
  <c r="AI1176" i="1" s="1"/>
  <c r="AK1176" i="1" s="1"/>
  <c r="AI1183" i="1"/>
  <c r="AK1183" i="1" s="1"/>
  <c r="AJ1194" i="1"/>
  <c r="AJ1191" i="1" s="1"/>
  <c r="AK1197" i="1"/>
  <c r="Z1152" i="1"/>
  <c r="AB1158" i="1"/>
  <c r="AE1164" i="1"/>
  <c r="AG1164" i="1" s="1"/>
  <c r="AI1164" i="1" s="1"/>
  <c r="AK1164" i="1" s="1"/>
  <c r="AF1173" i="1"/>
  <c r="AH1173" i="1" s="1"/>
  <c r="AJ1173" i="1" s="1"/>
  <c r="AE1173" i="1"/>
  <c r="AG1174" i="1"/>
  <c r="AI1174" i="1" s="1"/>
  <c r="AK1174" i="1" s="1"/>
  <c r="AI1182" i="1"/>
  <c r="AK1182" i="1" s="1"/>
  <c r="AH1188" i="1"/>
  <c r="AJ1188" i="1" s="1"/>
  <c r="AG1188" i="1"/>
  <c r="AI1188" i="1" s="1"/>
  <c r="AK1188" i="1" s="1"/>
  <c r="AK1193" i="1"/>
  <c r="AC1167" i="1"/>
  <c r="AF1171" i="1"/>
  <c r="AH1171" i="1" s="1"/>
  <c r="AJ1171" i="1" s="1"/>
  <c r="AE1171" i="1"/>
  <c r="AI1172" i="1"/>
  <c r="AK1172" i="1" s="1"/>
  <c r="AC1162" i="1"/>
  <c r="AE1162" i="1" s="1"/>
  <c r="AG1162" i="1" s="1"/>
  <c r="AI1162" i="1" s="1"/>
  <c r="AK1162" i="1" s="1"/>
  <c r="AD1167" i="1"/>
  <c r="AF1167" i="1" s="1"/>
  <c r="AH1167" i="1" s="1"/>
  <c r="AJ1167" i="1" s="1"/>
  <c r="AD1168" i="1"/>
  <c r="AF1169" i="1"/>
  <c r="AE1169" i="1"/>
  <c r="AH1180" i="1"/>
  <c r="AG1180" i="1"/>
  <c r="AI1192" i="1"/>
  <c r="AH1191" i="1"/>
  <c r="AD267" i="1" l="1"/>
  <c r="AD567" i="1"/>
  <c r="AE567" i="1" s="1"/>
  <c r="AC567" i="1"/>
  <c r="AG1177" i="1"/>
  <c r="AI1177" i="1" s="1"/>
  <c r="AK1177" i="1" s="1"/>
  <c r="AC892" i="1"/>
  <c r="AC267" i="1"/>
  <c r="AB892" i="1"/>
  <c r="AD906" i="1"/>
  <c r="AD597" i="1"/>
  <c r="AC393" i="1"/>
  <c r="AD393" i="1" s="1"/>
  <c r="AE393" i="1" s="1"/>
  <c r="AC62" i="1"/>
  <c r="AD62" i="1" s="1"/>
  <c r="AE318" i="1"/>
  <c r="AD318" i="1"/>
  <c r="AD932" i="1"/>
  <c r="AC576" i="1"/>
  <c r="AD576" i="1" s="1"/>
  <c r="AE576" i="1" s="1"/>
  <c r="AF576" i="1" s="1"/>
  <c r="AD924" i="1"/>
  <c r="AD984" i="1"/>
  <c r="AD241" i="1"/>
  <c r="AG1170" i="1"/>
  <c r="AI1170" i="1" s="1"/>
  <c r="AK1170" i="1" s="1"/>
  <c r="AD200" i="1"/>
  <c r="AE246" i="1"/>
  <c r="AD225" i="1"/>
  <c r="AE695" i="1"/>
  <c r="AF695" i="1" s="1"/>
  <c r="AG695" i="1" s="1"/>
  <c r="AH695" i="1" s="1"/>
  <c r="AF873" i="1"/>
  <c r="AK1194" i="1"/>
  <c r="AG1171" i="1"/>
  <c r="AI1171" i="1" s="1"/>
  <c r="AK1171" i="1" s="1"/>
  <c r="AG1173" i="1"/>
  <c r="AI1173" i="1" s="1"/>
  <c r="AK1173" i="1" s="1"/>
  <c r="AI1184" i="1"/>
  <c r="AK1184" i="1" s="1"/>
  <c r="AD908" i="1"/>
  <c r="AD621" i="1"/>
  <c r="AD752" i="1"/>
  <c r="AE752" i="1" s="1"/>
  <c r="AF752" i="1" s="1"/>
  <c r="AC362" i="1"/>
  <c r="AI1186" i="1"/>
  <c r="AK1186" i="1" s="1"/>
  <c r="AC327" i="1"/>
  <c r="AB414" i="1"/>
  <c r="AC414" i="1" s="1"/>
  <c r="AB1149" i="1"/>
  <c r="AC1149" i="1" s="1"/>
  <c r="AC241" i="1"/>
  <c r="AB187" i="1"/>
  <c r="AC187" i="1" s="1"/>
  <c r="AC1089" i="1"/>
  <c r="AD1089" i="1" s="1"/>
  <c r="AB946" i="1"/>
  <c r="AC233" i="1"/>
  <c r="AD233" i="1" s="1"/>
  <c r="AE1095" i="1"/>
  <c r="AE1161" i="1"/>
  <c r="AG1161" i="1" s="1"/>
  <c r="AI1161" i="1" s="1"/>
  <c r="AK1161" i="1" s="1"/>
  <c r="AC1000" i="1"/>
  <c r="AD1000" i="1" s="1"/>
  <c r="AA612" i="1"/>
  <c r="AB1059" i="1"/>
  <c r="AB1017" i="1"/>
  <c r="AC1017" i="1" s="1"/>
  <c r="AB893" i="1"/>
  <c r="AC893" i="1" s="1"/>
  <c r="AA868" i="1"/>
  <c r="AB799" i="1"/>
  <c r="AA785" i="1"/>
  <c r="AC846" i="1"/>
  <c r="AD846" i="1" s="1"/>
  <c r="AE754" i="1"/>
  <c r="AC729" i="1"/>
  <c r="AD729" i="1" s="1"/>
  <c r="AD784" i="1"/>
  <c r="AE784" i="1" s="1"/>
  <c r="AC741" i="1"/>
  <c r="AD741" i="1" s="1"/>
  <c r="AB642" i="1"/>
  <c r="AC639" i="1"/>
  <c r="AD639" i="1" s="1"/>
  <c r="AF619" i="1"/>
  <c r="AC607" i="1"/>
  <c r="AD607" i="1" s="1"/>
  <c r="AC547" i="1"/>
  <c r="AB547" i="1"/>
  <c r="AB613" i="1"/>
  <c r="AC600" i="1"/>
  <c r="AD600" i="1" s="1"/>
  <c r="AB532" i="1"/>
  <c r="AC532" i="1" s="1"/>
  <c r="AC480" i="1"/>
  <c r="AC478" i="1"/>
  <c r="AD478" i="1" s="1"/>
  <c r="AC519" i="1"/>
  <c r="AD462" i="1"/>
  <c r="AC506" i="1"/>
  <c r="AD506" i="1" s="1"/>
  <c r="AC438" i="1"/>
  <c r="AD438" i="1" s="1"/>
  <c r="AE335" i="1"/>
  <c r="AC367" i="1"/>
  <c r="AD367" i="1" s="1"/>
  <c r="AC340" i="1"/>
  <c r="AC262" i="1"/>
  <c r="AC244" i="1"/>
  <c r="AD244" i="1" s="1"/>
  <c r="AA255" i="1"/>
  <c r="AC258" i="1"/>
  <c r="AD258" i="1" s="1"/>
  <c r="AC145" i="1"/>
  <c r="AC250" i="1"/>
  <c r="AD250" i="1" s="1"/>
  <c r="AC179" i="1"/>
  <c r="AD179" i="1" s="1"/>
  <c r="AD143" i="1"/>
  <c r="AE143" i="1" s="1"/>
  <c r="AC136" i="1"/>
  <c r="AD136" i="1" s="1"/>
  <c r="AE1073" i="1"/>
  <c r="AA1045" i="1"/>
  <c r="AC964" i="1"/>
  <c r="AB885" i="1"/>
  <c r="AA831" i="1"/>
  <c r="AD818" i="1"/>
  <c r="AA797" i="1"/>
  <c r="AA735" i="1"/>
  <c r="AE746" i="1"/>
  <c r="AA672" i="1"/>
  <c r="Z1217" i="1"/>
  <c r="AD704" i="1"/>
  <c r="AE704" i="1" s="1"/>
  <c r="AD1145" i="1"/>
  <c r="AE1145" i="1" s="1"/>
  <c r="AA1119" i="1"/>
  <c r="AE1110" i="1"/>
  <c r="AF1110" i="1" s="1"/>
  <c r="AD1118" i="1"/>
  <c r="AC1066" i="1"/>
  <c r="AD1066" i="1" s="1"/>
  <c r="AE1076" i="1"/>
  <c r="AD1076" i="1"/>
  <c r="AC1036" i="1"/>
  <c r="AA1019" i="1"/>
  <c r="AF1168" i="1"/>
  <c r="AH1169" i="1"/>
  <c r="AH1159" i="1"/>
  <c r="AF1158" i="1"/>
  <c r="AA1127" i="1"/>
  <c r="AD1151" i="1"/>
  <c r="AC1137" i="1"/>
  <c r="AB1137" i="1"/>
  <c r="AD1102" i="1"/>
  <c r="AC1090" i="1"/>
  <c r="AD1081" i="1"/>
  <c r="AA1117" i="1"/>
  <c r="AD1069" i="1"/>
  <c r="AC1069" i="1"/>
  <c r="AD1063" i="1"/>
  <c r="AC1050" i="1"/>
  <c r="AD1050" i="1" s="1"/>
  <c r="AC1001" i="1"/>
  <c r="AF966" i="1"/>
  <c r="AE966" i="1"/>
  <c r="AD978" i="1"/>
  <c r="AE940" i="1"/>
  <c r="AD940" i="1"/>
  <c r="AA867" i="1"/>
  <c r="AB888" i="1"/>
  <c r="AB855" i="1"/>
  <c r="AC855" i="1" s="1"/>
  <c r="AA823" i="1"/>
  <c r="AE798" i="1"/>
  <c r="AD798" i="1"/>
  <c r="AC792" i="1"/>
  <c r="AD792" i="1" s="1"/>
  <c r="AC821" i="1"/>
  <c r="AC781" i="1"/>
  <c r="AD781" i="1" s="1"/>
  <c r="AA813" i="1"/>
  <c r="AD838" i="1"/>
  <c r="AC832" i="1"/>
  <c r="AC810" i="1"/>
  <c r="AB719" i="1"/>
  <c r="AC719" i="1" s="1"/>
  <c r="AD759" i="1"/>
  <c r="AD736" i="1"/>
  <c r="AD681" i="1"/>
  <c r="AC718" i="1"/>
  <c r="AA650" i="1"/>
  <c r="AC737" i="1"/>
  <c r="AD668" i="1"/>
  <c r="AC668" i="1"/>
  <c r="AD701" i="1"/>
  <c r="AE701" i="1" s="1"/>
  <c r="AC670" i="1"/>
  <c r="AD670" i="1" s="1"/>
  <c r="AF656" i="1"/>
  <c r="AC585" i="1"/>
  <c r="AD585" i="1" s="1"/>
  <c r="AB683" i="1"/>
  <c r="AC683" i="1" s="1"/>
  <c r="AC521" i="1"/>
  <c r="AC594" i="1"/>
  <c r="AD570" i="1"/>
  <c r="AE570" i="1" s="1"/>
  <c r="AA543" i="1"/>
  <c r="AC509" i="1"/>
  <c r="AB479" i="1"/>
  <c r="AC479" i="1" s="1"/>
  <c r="AB424" i="1"/>
  <c r="AC424" i="1" s="1"/>
  <c r="AC466" i="1"/>
  <c r="AC514" i="1"/>
  <c r="AD514" i="1" s="1"/>
  <c r="AD553" i="1"/>
  <c r="AE553" i="1" s="1"/>
  <c r="AD504" i="1"/>
  <c r="AE504" i="1" s="1"/>
  <c r="AD468" i="1"/>
  <c r="AC468" i="1"/>
  <c r="AC437" i="1"/>
  <c r="AD437" i="1" s="1"/>
  <c r="AC431" i="1"/>
  <c r="AC332" i="1"/>
  <c r="AD408" i="1"/>
  <c r="AC408" i="1"/>
  <c r="AC387" i="1"/>
  <c r="AC373" i="1"/>
  <c r="AD373" i="1" s="1"/>
  <c r="AD353" i="1"/>
  <c r="AE353" i="1" s="1"/>
  <c r="AC334" i="1"/>
  <c r="AD334" i="1" s="1"/>
  <c r="AD379" i="1"/>
  <c r="AE379" i="1" s="1"/>
  <c r="AC223" i="1"/>
  <c r="AC308" i="1"/>
  <c r="AD308" i="1" s="1"/>
  <c r="AD326" i="1"/>
  <c r="AE326" i="1" s="1"/>
  <c r="AB260" i="1"/>
  <c r="AC260" i="1" s="1"/>
  <c r="AC257" i="1"/>
  <c r="AD257" i="1" s="1"/>
  <c r="AC249" i="1"/>
  <c r="AC193" i="1"/>
  <c r="AD193" i="1" s="1"/>
  <c r="AC212" i="1"/>
  <c r="AA99" i="1"/>
  <c r="AA222" i="1"/>
  <c r="AD61" i="1"/>
  <c r="AC61" i="1"/>
  <c r="AC132" i="1"/>
  <c r="AD141" i="1"/>
  <c r="AC141" i="1"/>
  <c r="AE717" i="1"/>
  <c r="AF717" i="1" s="1"/>
  <c r="AE693" i="1"/>
  <c r="AD706" i="1"/>
  <c r="AC728" i="1"/>
  <c r="AC744" i="1"/>
  <c r="AC733" i="1"/>
  <c r="AD733" i="1" s="1"/>
  <c r="AE662" i="1"/>
  <c r="AF662" i="1" s="1"/>
  <c r="AD694" i="1"/>
  <c r="AE694" i="1" s="1"/>
  <c r="AA634" i="1"/>
  <c r="AA596" i="1"/>
  <c r="AD659" i="1"/>
  <c r="AC659" i="1"/>
  <c r="AG619" i="1"/>
  <c r="AF567" i="1"/>
  <c r="AC592" i="1"/>
  <c r="AA535" i="1"/>
  <c r="AD589" i="1"/>
  <c r="AE589" i="1" s="1"/>
  <c r="AC574" i="1"/>
  <c r="AD574" i="1" s="1"/>
  <c r="AA465" i="1"/>
  <c r="AC512" i="1"/>
  <c r="AD512" i="1" s="1"/>
  <c r="AE462" i="1"/>
  <c r="AC561" i="1"/>
  <c r="AD509" i="1"/>
  <c r="AC436" i="1"/>
  <c r="AD436" i="1" s="1"/>
  <c r="AD375" i="1"/>
  <c r="AD452" i="1"/>
  <c r="AD445" i="1"/>
  <c r="AC445" i="1"/>
  <c r="AD286" i="1"/>
  <c r="AE286" i="1" s="1"/>
  <c r="AC309" i="1"/>
  <c r="AB309" i="1"/>
  <c r="AD235" i="1"/>
  <c r="AE235" i="1" s="1"/>
  <c r="AC121" i="1"/>
  <c r="AG1178" i="1"/>
  <c r="AE1163" i="1"/>
  <c r="AG1163" i="1" s="1"/>
  <c r="AI1163" i="1" s="1"/>
  <c r="AK1163" i="1" s="1"/>
  <c r="AD1147" i="1"/>
  <c r="AD1158" i="1"/>
  <c r="AB1140" i="1"/>
  <c r="AC1140" i="1" s="1"/>
  <c r="AD1136" i="1"/>
  <c r="AD1077" i="1"/>
  <c r="AE1077" i="1" s="1"/>
  <c r="AD1100" i="1"/>
  <c r="AB1113" i="1"/>
  <c r="AD1028" i="1"/>
  <c r="AE1028" i="1" s="1"/>
  <c r="AE1032" i="1"/>
  <c r="AC941" i="1"/>
  <c r="AD975" i="1"/>
  <c r="AE932" i="1"/>
  <c r="AF932" i="1" s="1"/>
  <c r="AD920" i="1"/>
  <c r="AD910" i="1"/>
  <c r="AC960" i="1"/>
  <c r="AD960" i="1" s="1"/>
  <c r="AD905" i="1"/>
  <c r="AC947" i="1"/>
  <c r="AE906" i="1"/>
  <c r="AF906" i="1" s="1"/>
  <c r="AC859" i="1"/>
  <c r="AB876" i="1"/>
  <c r="AC876" i="1" s="1"/>
  <c r="AD879" i="1"/>
  <c r="AE879" i="1" s="1"/>
  <c r="AA847" i="1"/>
  <c r="AA815" i="1"/>
  <c r="AC703" i="1"/>
  <c r="AC756" i="1"/>
  <c r="AB756" i="1"/>
  <c r="AC771" i="1"/>
  <c r="AD771" i="1" s="1"/>
  <c r="AA723" i="1"/>
  <c r="AC730" i="1"/>
  <c r="AD730" i="1" s="1"/>
  <c r="AC705" i="1"/>
  <c r="AB705" i="1"/>
  <c r="AC724" i="1"/>
  <c r="AD724" i="1" s="1"/>
  <c r="AE698" i="1"/>
  <c r="AF698" i="1" s="1"/>
  <c r="AB689" i="1"/>
  <c r="AC689" i="1" s="1"/>
  <c r="AB714" i="1"/>
  <c r="AA697" i="1"/>
  <c r="AD654" i="1"/>
  <c r="AD655" i="1"/>
  <c r="AE655" i="1" s="1"/>
  <c r="AC635" i="1"/>
  <c r="AF647" i="1"/>
  <c r="AG647" i="1" s="1"/>
  <c r="AD678" i="1"/>
  <c r="AC666" i="1"/>
  <c r="AB636" i="1"/>
  <c r="AC636" i="1" s="1"/>
  <c r="AC590" i="1"/>
  <c r="AD590" i="1" s="1"/>
  <c r="AE625" i="1"/>
  <c r="AF625" i="1" s="1"/>
  <c r="AC598" i="1"/>
  <c r="AA568" i="1"/>
  <c r="Z1214" i="1"/>
  <c r="AC586" i="1"/>
  <c r="AD586" i="1" s="1"/>
  <c r="AC588" i="1"/>
  <c r="AD588" i="1" s="1"/>
  <c r="AE546" i="1"/>
  <c r="AF546" i="1" s="1"/>
  <c r="AC490" i="1"/>
  <c r="AA407" i="1"/>
  <c r="AC486" i="1"/>
  <c r="AD486" i="1" s="1"/>
  <c r="AB523" i="1"/>
  <c r="AD449" i="1"/>
  <c r="AE449" i="1" s="1"/>
  <c r="AD488" i="1"/>
  <c r="AE488" i="1" s="1"/>
  <c r="AB461" i="1"/>
  <c r="AC461" i="1" s="1"/>
  <c r="AD508" i="1"/>
  <c r="AD495" i="1"/>
  <c r="AA457" i="1"/>
  <c r="AD435" i="1"/>
  <c r="AE435" i="1" s="1"/>
  <c r="AB329" i="1"/>
  <c r="AC329" i="1" s="1"/>
  <c r="AD385" i="1"/>
  <c r="AC360" i="1"/>
  <c r="AE358" i="1"/>
  <c r="AF358" i="1" s="1"/>
  <c r="AD400" i="1"/>
  <c r="AC400" i="1"/>
  <c r="AC419" i="1"/>
  <c r="AD419" i="1" s="1"/>
  <c r="AD343" i="1"/>
  <c r="AE343" i="1" s="1"/>
  <c r="AC207" i="1"/>
  <c r="AD248" i="1"/>
  <c r="AC333" i="1"/>
  <c r="AD333" i="1" s="1"/>
  <c r="AC254" i="1"/>
  <c r="AD254" i="1" s="1"/>
  <c r="AA230" i="1"/>
  <c r="AB252" i="1"/>
  <c r="AC252" i="1" s="1"/>
  <c r="AD202" i="1"/>
  <c r="AE202" i="1" s="1"/>
  <c r="AC220" i="1"/>
  <c r="AD220" i="1" s="1"/>
  <c r="AD174" i="1"/>
  <c r="AE174" i="1" s="1"/>
  <c r="AC224" i="1"/>
  <c r="AD224" i="1" s="1"/>
  <c r="AE176" i="1"/>
  <c r="AD176" i="1"/>
  <c r="AD240" i="1"/>
  <c r="AE240" i="1" s="1"/>
  <c r="AA1109" i="1"/>
  <c r="AD1108" i="1"/>
  <c r="AE1108" i="1" s="1"/>
  <c r="AE1118" i="1"/>
  <c r="AD1054" i="1"/>
  <c r="AE1054" i="1" s="1"/>
  <c r="AE953" i="1"/>
  <c r="AF953" i="1" s="1"/>
  <c r="AE883" i="1"/>
  <c r="AF883" i="1" s="1"/>
  <c r="AB772" i="1"/>
  <c r="AC772" i="1" s="1"/>
  <c r="AB673" i="1"/>
  <c r="AA1142" i="1"/>
  <c r="AB1051" i="1"/>
  <c r="AC1051" i="1" s="1"/>
  <c r="AE1081" i="1"/>
  <c r="AC997" i="1"/>
  <c r="AD997" i="1" s="1"/>
  <c r="AD134" i="1"/>
  <c r="AE134" i="1" s="1"/>
  <c r="AD237" i="1"/>
  <c r="AE49" i="1"/>
  <c r="AD49" i="1"/>
  <c r="AE119" i="1"/>
  <c r="AF119" i="1" s="1"/>
  <c r="AA1152" i="1"/>
  <c r="AC1139" i="1"/>
  <c r="AC1111" i="1"/>
  <c r="AB1111" i="1"/>
  <c r="AA950" i="1"/>
  <c r="AA827" i="1"/>
  <c r="AD854" i="1"/>
  <c r="AE854" i="1" s="1"/>
  <c r="AD757" i="1"/>
  <c r="AE760" i="1"/>
  <c r="AD1038" i="1"/>
  <c r="AE905" i="1"/>
  <c r="AA791" i="1"/>
  <c r="AE838" i="1"/>
  <c r="AK1192" i="1"/>
  <c r="AI1191" i="1"/>
  <c r="AK1191" i="1" s="1"/>
  <c r="AC1156" i="1"/>
  <c r="AD1156" i="1" s="1"/>
  <c r="AD1129" i="1"/>
  <c r="AE1129" i="1" s="1"/>
  <c r="AC1096" i="1"/>
  <c r="AA1088" i="1"/>
  <c r="AE1030" i="1"/>
  <c r="AF1030" i="1" s="1"/>
  <c r="AD1044" i="1"/>
  <c r="AC1044" i="1"/>
  <c r="AD1052" i="1"/>
  <c r="AC1052" i="1"/>
  <c r="AB989" i="1"/>
  <c r="AC989" i="1" s="1"/>
  <c r="AD959" i="1"/>
  <c r="AC929" i="1"/>
  <c r="AD929" i="1" s="1"/>
  <c r="AB955" i="1"/>
  <c r="AC864" i="1"/>
  <c r="AD864" i="1" s="1"/>
  <c r="AC800" i="1"/>
  <c r="AD800" i="1" s="1"/>
  <c r="AC750" i="1"/>
  <c r="AC850" i="1"/>
  <c r="AC809" i="1"/>
  <c r="AD809" i="1" s="1"/>
  <c r="AE763" i="1"/>
  <c r="AF763" i="1" s="1"/>
  <c r="AC725" i="1"/>
  <c r="AD725" i="1" s="1"/>
  <c r="AE712" i="1"/>
  <c r="AD712" i="1"/>
  <c r="AE681" i="1"/>
  <c r="AB572" i="1"/>
  <c r="AC572" i="1" s="1"/>
  <c r="AC605" i="1"/>
  <c r="AD605" i="1" s="1"/>
  <c r="AA497" i="1"/>
  <c r="AC564" i="1"/>
  <c r="AD564" i="1" s="1"/>
  <c r="AB579" i="1"/>
  <c r="AC579" i="1" s="1"/>
  <c r="AD494" i="1"/>
  <c r="AE494" i="1" s="1"/>
  <c r="AC484" i="1"/>
  <c r="AE482" i="1"/>
  <c r="AD511" i="1"/>
  <c r="AE511" i="1" s="1"/>
  <c r="AC552" i="1"/>
  <c r="AD552" i="1" s="1"/>
  <c r="AC476" i="1"/>
  <c r="AD476" i="1" s="1"/>
  <c r="AC372" i="1"/>
  <c r="AD372" i="1" s="1"/>
  <c r="AD413" i="1"/>
  <c r="AE413" i="1" s="1"/>
  <c r="AC1144" i="1"/>
  <c r="AD1144" i="1" s="1"/>
  <c r="AB1128" i="1"/>
  <c r="AC1128" i="1" s="1"/>
  <c r="AE1107" i="1"/>
  <c r="AA1087" i="1"/>
  <c r="AB973" i="1"/>
  <c r="AB952" i="1"/>
  <c r="AE1006" i="1"/>
  <c r="AC956" i="1"/>
  <c r="AD956" i="1" s="1"/>
  <c r="AB902" i="1"/>
  <c r="AC889" i="1"/>
  <c r="AD889" i="1" s="1"/>
  <c r="AD874" i="1"/>
  <c r="AE874" i="1" s="1"/>
  <c r="AB807" i="1"/>
  <c r="AC807" i="1" s="1"/>
  <c r="AC862" i="1"/>
  <c r="AD862" i="1" s="1"/>
  <c r="AC824" i="1"/>
  <c r="AC842" i="1"/>
  <c r="AD842" i="1" s="1"/>
  <c r="AC804" i="1"/>
  <c r="AD804" i="1" s="1"/>
  <c r="AC762" i="1"/>
  <c r="AD762" i="1" s="1"/>
  <c r="AD802" i="1"/>
  <c r="AE802" i="1" s="1"/>
  <c r="AC764" i="1"/>
  <c r="AB764" i="1"/>
  <c r="AD755" i="1"/>
  <c r="AE755" i="1" s="1"/>
  <c r="AC753" i="1"/>
  <c r="AD753" i="1" s="1"/>
  <c r="AA691" i="1"/>
  <c r="AA684" i="1"/>
  <c r="AC645" i="1"/>
  <c r="AD645" i="1" s="1"/>
  <c r="AE669" i="1"/>
  <c r="AF669" i="1" s="1"/>
  <c r="AC610" i="1"/>
  <c r="AD610" i="1" s="1"/>
  <c r="AD685" i="1"/>
  <c r="AC667" i="1"/>
  <c r="AD667" i="1" s="1"/>
  <c r="AC565" i="1"/>
  <c r="AD565" i="1" s="1"/>
  <c r="AD603" i="1"/>
  <c r="AE603" i="1" s="1"/>
  <c r="AA559" i="1"/>
  <c r="AA507" i="1"/>
  <c r="AB474" i="1"/>
  <c r="AC474" i="1" s="1"/>
  <c r="AC398" i="1"/>
  <c r="AD398" i="1" s="1"/>
  <c r="AC538" i="1"/>
  <c r="AD538" i="1" s="1"/>
  <c r="AB489" i="1"/>
  <c r="AC489" i="1" s="1"/>
  <c r="AA409" i="1"/>
  <c r="AC510" i="1"/>
  <c r="AC502" i="1"/>
  <c r="AC562" i="1"/>
  <c r="AD562" i="1" s="1"/>
  <c r="AC422" i="1"/>
  <c r="AD422" i="1" s="1"/>
  <c r="AC371" i="1"/>
  <c r="AD371" i="1" s="1"/>
  <c r="AD365" i="1"/>
  <c r="AE365" i="1" s="1"/>
  <c r="AC403" i="1"/>
  <c r="AD403" i="1" s="1"/>
  <c r="AC347" i="1"/>
  <c r="AD347" i="1" s="1"/>
  <c r="AD416" i="1"/>
  <c r="AC416" i="1"/>
  <c r="AD392" i="1"/>
  <c r="AD451" i="1"/>
  <c r="AD433" i="1"/>
  <c r="AE433" i="1" s="1"/>
  <c r="AE361" i="1"/>
  <c r="AF361" i="1" s="1"/>
  <c r="AC304" i="1"/>
  <c r="AD304" i="1" s="1"/>
  <c r="AC264" i="1"/>
  <c r="AD264" i="1" s="1"/>
  <c r="AC356" i="1"/>
  <c r="AD356" i="1" s="1"/>
  <c r="AD272" i="1"/>
  <c r="AE272" i="1" s="1"/>
  <c r="AD270" i="1"/>
  <c r="AE270" i="1" s="1"/>
  <c r="AD253" i="1"/>
  <c r="AE253" i="1" s="1"/>
  <c r="AC338" i="1"/>
  <c r="AA307" i="1"/>
  <c r="AB314" i="1"/>
  <c r="AC314" i="1" s="1"/>
  <c r="AC297" i="1"/>
  <c r="AD297" i="1" s="1"/>
  <c r="AC218" i="1"/>
  <c r="AD218" i="1" s="1"/>
  <c r="AC194" i="1"/>
  <c r="AD194" i="1" s="1"/>
  <c r="AD170" i="1"/>
  <c r="AC211" i="1"/>
  <c r="AD211" i="1" s="1"/>
  <c r="AC216" i="1"/>
  <c r="AD216" i="1" s="1"/>
  <c r="AC124" i="1"/>
  <c r="AD124" i="1" s="1"/>
  <c r="AA28" i="1"/>
  <c r="AD111" i="1"/>
  <c r="AE111" i="1" s="1"/>
  <c r="AJ1180" i="1"/>
  <c r="AJ1178" i="1" s="1"/>
  <c r="AH1178" i="1"/>
  <c r="AE1136" i="1"/>
  <c r="AC1094" i="1"/>
  <c r="AA1004" i="1"/>
  <c r="AD970" i="1"/>
  <c r="AD899" i="1"/>
  <c r="AE899" i="1" s="1"/>
  <c r="AA863" i="1"/>
  <c r="AD814" i="1"/>
  <c r="AD777" i="1"/>
  <c r="AE777" i="1" s="1"/>
  <c r="AB732" i="1"/>
  <c r="AC732" i="1" s="1"/>
  <c r="AB1153" i="1"/>
  <c r="AC1153" i="1" s="1"/>
  <c r="AE1151" i="1"/>
  <c r="AD1104" i="1"/>
  <c r="AC1112" i="1"/>
  <c r="AD1112" i="1" s="1"/>
  <c r="AE1063" i="1"/>
  <c r="AD1046" i="1"/>
  <c r="AE1046" i="1" s="1"/>
  <c r="AE1056" i="1"/>
  <c r="AB1020" i="1"/>
  <c r="AC1020" i="1" s="1"/>
  <c r="AF982" i="1"/>
  <c r="AG982" i="1" s="1"/>
  <c r="AD995" i="1"/>
  <c r="AE995" i="1" s="1"/>
  <c r="AB996" i="1"/>
  <c r="AC961" i="1"/>
  <c r="AE978" i="1"/>
  <c r="AC917" i="1"/>
  <c r="AD917" i="1" s="1"/>
  <c r="AC930" i="1"/>
  <c r="AD930" i="1" s="1"/>
  <c r="AA909" i="1"/>
  <c r="AC923" i="1"/>
  <c r="AD923" i="1" s="1"/>
  <c r="AB878" i="1"/>
  <c r="AF870" i="1"/>
  <c r="AD826" i="1"/>
  <c r="AD821" i="1"/>
  <c r="AA766" i="1"/>
  <c r="AD806" i="1"/>
  <c r="AE806" i="1" s="1"/>
  <c r="AC830" i="1"/>
  <c r="AD830" i="1" s="1"/>
  <c r="AF754" i="1"/>
  <c r="AA1130" i="1"/>
  <c r="AD1124" i="1"/>
  <c r="AE1102" i="1"/>
  <c r="AD1067" i="1"/>
  <c r="AA1068" i="1"/>
  <c r="AB1053" i="1"/>
  <c r="AC1053" i="1" s="1"/>
  <c r="AD1016" i="1"/>
  <c r="AB1035" i="1"/>
  <c r="AC1010" i="1"/>
  <c r="AC933" i="1"/>
  <c r="AB933" i="1"/>
  <c r="AC974" i="1"/>
  <c r="AD974" i="1" s="1"/>
  <c r="AE975" i="1"/>
  <c r="AE918" i="1"/>
  <c r="AF918" i="1" s="1"/>
  <c r="AB886" i="1"/>
  <c r="AC886" i="1" s="1"/>
  <c r="AA853" i="1"/>
  <c r="AC788" i="1"/>
  <c r="AD788" i="1" s="1"/>
  <c r="AC787" i="1"/>
  <c r="AD767" i="1"/>
  <c r="AE767" i="1" s="1"/>
  <c r="AD749" i="1"/>
  <c r="AF709" i="1"/>
  <c r="AG709" i="1" s="1"/>
  <c r="AD703" i="1"/>
  <c r="AC692" i="1"/>
  <c r="AD692" i="1" s="1"/>
  <c r="AA614" i="1"/>
  <c r="AE678" i="1"/>
  <c r="AE611" i="1"/>
  <c r="AC526" i="1"/>
  <c r="AD526" i="1" s="1"/>
  <c r="AD529" i="1"/>
  <c r="AC529" i="1"/>
  <c r="AC530" i="1"/>
  <c r="AD530" i="1" s="1"/>
  <c r="AE366" i="1"/>
  <c r="AF366" i="1" s="1"/>
  <c r="AD417" i="1"/>
  <c r="AD394" i="1"/>
  <c r="AI1187" i="1"/>
  <c r="AK1187" i="1" s="1"/>
  <c r="AG1159" i="1"/>
  <c r="AF1126" i="1"/>
  <c r="AA1125" i="1"/>
  <c r="AE1134" i="1"/>
  <c r="AA1103" i="1"/>
  <c r="AA1098" i="1"/>
  <c r="AC1075" i="1"/>
  <c r="AD1085" i="1"/>
  <c r="AE1085" i="1" s="1"/>
  <c r="AC1158" i="1"/>
  <c r="AE1048" i="1"/>
  <c r="AD1018" i="1"/>
  <c r="AE1018" i="1" s="1"/>
  <c r="AD1040" i="1"/>
  <c r="AE1040" i="1" s="1"/>
  <c r="AE1024" i="1"/>
  <c r="AD1024" i="1"/>
  <c r="AC988" i="1"/>
  <c r="AD988" i="1" s="1"/>
  <c r="AC919" i="1"/>
  <c r="AB919" i="1"/>
  <c r="AC1003" i="1"/>
  <c r="AD1003" i="1" s="1"/>
  <c r="AC967" i="1"/>
  <c r="AD967" i="1" s="1"/>
  <c r="AB939" i="1"/>
  <c r="AC939" i="1" s="1"/>
  <c r="AC948" i="1"/>
  <c r="AD948" i="1" s="1"/>
  <c r="AC959" i="1"/>
  <c r="AB877" i="1"/>
  <c r="AC877" i="1" s="1"/>
  <c r="AD872" i="1"/>
  <c r="AA843" i="1"/>
  <c r="AC845" i="1"/>
  <c r="AD845" i="1" s="1"/>
  <c r="AD890" i="1"/>
  <c r="AB839" i="1"/>
  <c r="AC839" i="1" s="1"/>
  <c r="AB1141" i="1"/>
  <c r="AC1141" i="1" s="1"/>
  <c r="AB1122" i="1"/>
  <c r="AC1123" i="1"/>
  <c r="AD1123" i="1" s="1"/>
  <c r="AD1101" i="1"/>
  <c r="AD1083" i="1"/>
  <c r="AD1091" i="1"/>
  <c r="AC1061" i="1"/>
  <c r="AC1074" i="1"/>
  <c r="AD1074" i="1" s="1"/>
  <c r="AB1070" i="1"/>
  <c r="AC1070" i="1" s="1"/>
  <c r="AE1160" i="1"/>
  <c r="AC1058" i="1"/>
  <c r="AD1058" i="1" s="1"/>
  <c r="AD1022" i="1"/>
  <c r="AE1022" i="1" s="1"/>
  <c r="AA1047" i="1"/>
  <c r="AC1034" i="1"/>
  <c r="AD1034" i="1" s="1"/>
  <c r="AA977" i="1"/>
  <c r="AD1005" i="1"/>
  <c r="AC1005" i="1"/>
  <c r="AD1002" i="1"/>
  <c r="AE1002" i="1" s="1"/>
  <c r="AE984" i="1"/>
  <c r="AF984" i="1" s="1"/>
  <c r="AE976" i="1"/>
  <c r="AD971" i="1"/>
  <c r="AE971" i="1" s="1"/>
  <c r="AA911" i="1"/>
  <c r="AC969" i="1"/>
  <c r="AD969" i="1" s="1"/>
  <c r="AB944" i="1"/>
  <c r="AB927" i="1"/>
  <c r="AC927" i="1" s="1"/>
  <c r="AC938" i="1"/>
  <c r="AF951" i="1"/>
  <c r="AG951" i="1" s="1"/>
  <c r="AD936" i="1"/>
  <c r="AE936" i="1" s="1"/>
  <c r="AD891" i="1"/>
  <c r="AC942" i="1"/>
  <c r="AD942" i="1" s="1"/>
  <c r="AC896" i="1"/>
  <c r="AD896" i="1" s="1"/>
  <c r="AE943" i="1"/>
  <c r="AC949" i="1"/>
  <c r="AA913" i="1"/>
  <c r="AC900" i="1"/>
  <c r="AC837" i="1"/>
  <c r="AD837" i="1" s="1"/>
  <c r="AC860" i="1"/>
  <c r="AE816" i="1"/>
  <c r="AF816" i="1" s="1"/>
  <c r="AA805" i="1"/>
  <c r="AD780" i="1"/>
  <c r="AC780" i="1"/>
  <c r="AA793" i="1"/>
  <c r="AC795" i="1"/>
  <c r="AD795" i="1" s="1"/>
  <c r="AE822" i="1"/>
  <c r="AD848" i="1"/>
  <c r="AC841" i="1"/>
  <c r="AD841" i="1" s="1"/>
  <c r="AC834" i="1"/>
  <c r="AD834" i="1" s="1"/>
  <c r="AD751" i="1"/>
  <c r="AC734" i="1"/>
  <c r="AD769" i="1"/>
  <c r="AE769" i="1" s="1"/>
  <c r="AD716" i="1"/>
  <c r="AE716" i="1" s="1"/>
  <c r="AB786" i="1"/>
  <c r="AC731" i="1"/>
  <c r="AD731" i="1" s="1"/>
  <c r="AA699" i="1"/>
  <c r="AC680" i="1"/>
  <c r="AD680" i="1" s="1"/>
  <c r="AC687" i="1"/>
  <c r="AD687" i="1" s="1"/>
  <c r="AC700" i="1"/>
  <c r="AD700" i="1" s="1"/>
  <c r="AC745" i="1"/>
  <c r="AE707" i="1"/>
  <c r="AF707" i="1" s="1"/>
  <c r="AB676" i="1"/>
  <c r="AD657" i="1"/>
  <c r="AC657" i="1"/>
  <c r="AD664" i="1"/>
  <c r="AE664" i="1" s="1"/>
  <c r="AC649" i="1"/>
  <c r="AD663" i="1"/>
  <c r="AE663" i="1" s="1"/>
  <c r="AC653" i="1"/>
  <c r="AA660" i="1"/>
  <c r="AD674" i="1"/>
  <c r="AC674" i="1"/>
  <c r="AB582" i="1"/>
  <c r="AC582" i="1" s="1"/>
  <c r="AE641" i="1"/>
  <c r="AA549" i="1"/>
  <c r="AD584" i="1"/>
  <c r="AE584" i="1" s="1"/>
  <c r="AC571" i="1"/>
  <c r="AD571" i="1" s="1"/>
  <c r="AC518" i="1"/>
  <c r="AD518" i="1" s="1"/>
  <c r="AD482" i="1"/>
  <c r="AC471" i="1"/>
  <c r="AD471" i="1" s="1"/>
  <c r="AC472" i="1"/>
  <c r="AD472" i="1" s="1"/>
  <c r="AA434" i="1"/>
  <c r="AC544" i="1"/>
  <c r="AD544" i="1" s="1"/>
  <c r="AC527" i="1"/>
  <c r="AC534" i="1"/>
  <c r="AC475" i="1"/>
  <c r="AB475" i="1"/>
  <c r="AB429" i="1"/>
  <c r="AC429" i="1" s="1"/>
  <c r="AD516" i="1"/>
  <c r="AC516" i="1"/>
  <c r="AC485" i="1"/>
  <c r="AD485" i="1" s="1"/>
  <c r="AB459" i="1"/>
  <c r="AC459" i="1" s="1"/>
  <c r="AC388" i="1"/>
  <c r="AD388" i="1" s="1"/>
  <c r="AC370" i="1"/>
  <c r="AD370" i="1" s="1"/>
  <c r="AC463" i="1"/>
  <c r="AD463" i="1" s="1"/>
  <c r="AC454" i="1"/>
  <c r="AD454" i="1" s="1"/>
  <c r="AC406" i="1"/>
  <c r="AD406" i="1" s="1"/>
  <c r="AD359" i="1"/>
  <c r="AC359" i="1"/>
  <c r="AA349" i="1"/>
  <c r="AB299" i="1"/>
  <c r="AC299" i="1" s="1"/>
  <c r="AD265" i="1"/>
  <c r="AD289" i="1"/>
  <c r="AC289" i="1"/>
  <c r="AE248" i="1"/>
  <c r="AD331" i="1"/>
  <c r="AE331" i="1" s="1"/>
  <c r="AC312" i="1"/>
  <c r="AC271" i="1"/>
  <c r="AB271" i="1"/>
  <c r="AB354" i="1"/>
  <c r="AG268" i="1"/>
  <c r="AF268" i="1"/>
  <c r="AD336" i="1"/>
  <c r="AB295" i="1"/>
  <c r="AC295" i="1" s="1"/>
  <c r="AC242" i="1"/>
  <c r="AD242" i="1" s="1"/>
  <c r="AC161" i="1"/>
  <c r="AD161" i="1" s="1"/>
  <c r="AD159" i="1"/>
  <c r="AC159" i="1"/>
  <c r="AC165" i="1"/>
  <c r="AD165" i="1" s="1"/>
  <c r="AE108" i="1"/>
  <c r="AD108" i="1"/>
  <c r="AD101" i="1"/>
  <c r="AC101" i="1"/>
  <c r="AC629" i="1"/>
  <c r="AD629" i="1" s="1"/>
  <c r="AC601" i="1"/>
  <c r="AD601" i="1" s="1"/>
  <c r="AD648" i="1"/>
  <c r="AA644" i="1"/>
  <c r="AD615" i="1"/>
  <c r="AE633" i="1"/>
  <c r="AF633" i="1" s="1"/>
  <c r="AC581" i="1"/>
  <c r="AB581" i="1"/>
  <c r="AC631" i="1"/>
  <c r="AD631" i="1" s="1"/>
  <c r="AC624" i="1"/>
  <c r="AD624" i="1" s="1"/>
  <c r="AA554" i="1"/>
  <c r="AE580" i="1"/>
  <c r="AF580" i="1" s="1"/>
  <c r="AE563" i="1"/>
  <c r="AF563" i="1" s="1"/>
  <c r="AD578" i="1"/>
  <c r="AE578" i="1" s="1"/>
  <c r="AB595" i="1"/>
  <c r="AA491" i="1"/>
  <c r="AD469" i="1"/>
  <c r="AE469" i="1" s="1"/>
  <c r="AA426" i="1"/>
  <c r="AC573" i="1"/>
  <c r="AC520" i="1"/>
  <c r="AD520" i="1" s="1"/>
  <c r="AC524" i="1"/>
  <c r="AD556" i="1"/>
  <c r="AE556" i="1" s="1"/>
  <c r="AC550" i="1"/>
  <c r="AD550" i="1" s="1"/>
  <c r="AB513" i="1"/>
  <c r="AC513" i="1" s="1"/>
  <c r="AC458" i="1"/>
  <c r="AD458" i="1" s="1"/>
  <c r="AC442" i="1"/>
  <c r="AD442" i="1" s="1"/>
  <c r="AC432" i="1"/>
  <c r="AD432" i="1" s="1"/>
  <c r="AB410" i="1"/>
  <c r="AD364" i="1"/>
  <c r="AE364" i="1" s="1"/>
  <c r="AC396" i="1"/>
  <c r="AD396" i="1" s="1"/>
  <c r="AD456" i="1"/>
  <c r="AE456" i="1" s="1"/>
  <c r="AC378" i="1"/>
  <c r="AA344" i="1"/>
  <c r="AB448" i="1"/>
  <c r="AA287" i="1"/>
  <c r="AA263" i="1"/>
  <c r="AE168" i="1"/>
  <c r="AF168" i="1" s="1"/>
  <c r="AD147" i="1"/>
  <c r="AC147" i="1"/>
  <c r="AC164" i="1"/>
  <c r="AD164" i="1" s="1"/>
  <c r="AA14" i="1"/>
  <c r="Z10" i="1"/>
  <c r="Z1212" i="1"/>
  <c r="AD127" i="1"/>
  <c r="AE127" i="1" s="1"/>
  <c r="AD152" i="1"/>
  <c r="AE152" i="1" s="1"/>
  <c r="AC69" i="1"/>
  <c r="AD69" i="1" s="1"/>
  <c r="AC45" i="1"/>
  <c r="AD45" i="1" s="1"/>
  <c r="AE78" i="1"/>
  <c r="AD72" i="1"/>
  <c r="AD321" i="1"/>
  <c r="AE321" i="1" s="1"/>
  <c r="AE368" i="1"/>
  <c r="AF368" i="1" s="1"/>
  <c r="AD298" i="1"/>
  <c r="AA238" i="1"/>
  <c r="AA315" i="1"/>
  <c r="AE267" i="1"/>
  <c r="AF267" i="1" s="1"/>
  <c r="AD213" i="1"/>
  <c r="AE213" i="1" s="1"/>
  <c r="AD203" i="1"/>
  <c r="AD144" i="1"/>
  <c r="AE84" i="1"/>
  <c r="AF84" i="1" s="1"/>
  <c r="AE24" i="1"/>
  <c r="AD79" i="1"/>
  <c r="AI1180" i="1"/>
  <c r="AI1178" i="1" s="1"/>
  <c r="AC1150" i="1"/>
  <c r="AC1154" i="1"/>
  <c r="AD1155" i="1"/>
  <c r="AE1155" i="1" s="1"/>
  <c r="AD1135" i="1"/>
  <c r="AE1135" i="1" s="1"/>
  <c r="AC1133" i="1"/>
  <c r="AD1133" i="1" s="1"/>
  <c r="AB1105" i="1"/>
  <c r="AC1105" i="1" s="1"/>
  <c r="AD1082" i="1"/>
  <c r="AC1082" i="1"/>
  <c r="AA1099" i="1"/>
  <c r="AD1080" i="1"/>
  <c r="AE1080" i="1" s="1"/>
  <c r="AC1114" i="1"/>
  <c r="AD1114" i="1" s="1"/>
  <c r="AC1065" i="1"/>
  <c r="AD1097" i="1"/>
  <c r="AD1079" i="1"/>
  <c r="AD1060" i="1"/>
  <c r="AE1060" i="1" s="1"/>
  <c r="AC1041" i="1"/>
  <c r="AC1025" i="1"/>
  <c r="AC1031" i="1"/>
  <c r="AC1015" i="1"/>
  <c r="AD1015" i="1" s="1"/>
  <c r="AC1029" i="1"/>
  <c r="AD1029" i="1" s="1"/>
  <c r="AC1013" i="1"/>
  <c r="AD1062" i="1"/>
  <c r="AB999" i="1"/>
  <c r="AC999" i="1" s="1"/>
  <c r="AD991" i="1"/>
  <c r="AD990" i="1"/>
  <c r="AD1009" i="1"/>
  <c r="AE1009" i="1" s="1"/>
  <c r="AD963" i="1"/>
  <c r="AE963" i="1" s="1"/>
  <c r="AD980" i="1"/>
  <c r="AE980" i="1" s="1"/>
  <c r="AC903" i="1"/>
  <c r="AD903" i="1" s="1"/>
  <c r="AD986" i="1"/>
  <c r="AE986" i="1" s="1"/>
  <c r="AE962" i="1"/>
  <c r="AD998" i="1"/>
  <c r="AD928" i="1"/>
  <c r="AE928" i="1" s="1"/>
  <c r="AC915" i="1"/>
  <c r="AC925" i="1"/>
  <c r="AE882" i="1"/>
  <c r="AF882" i="1" s="1"/>
  <c r="AD894" i="1"/>
  <c r="AE894" i="1" s="1"/>
  <c r="AC921" i="1"/>
  <c r="AD921" i="1" s="1"/>
  <c r="AD897" i="1"/>
  <c r="AE897" i="1" s="1"/>
  <c r="AD880" i="1"/>
  <c r="AE880" i="1" s="1"/>
  <c r="AD866" i="1"/>
  <c r="AB884" i="1"/>
  <c r="AC829" i="1"/>
  <c r="AD829" i="1" s="1"/>
  <c r="AD833" i="1"/>
  <c r="AE833" i="1" s="1"/>
  <c r="AD801" i="1"/>
  <c r="AC819" i="1"/>
  <c r="AD819" i="1" s="1"/>
  <c r="AC869" i="1"/>
  <c r="AD869" i="1" s="1"/>
  <c r="AD812" i="1"/>
  <c r="AE812" i="1" s="1"/>
  <c r="AC803" i="1"/>
  <c r="AE794" i="1"/>
  <c r="AD820" i="1"/>
  <c r="AE820" i="1" s="1"/>
  <c r="AD852" i="1"/>
  <c r="AD836" i="1"/>
  <c r="AF747" i="1"/>
  <c r="AE776" i="1"/>
  <c r="AF776" i="1" s="1"/>
  <c r="AD739" i="1"/>
  <c r="AE739" i="1" s="1"/>
  <c r="AC738" i="1"/>
  <c r="AD775" i="1"/>
  <c r="AE775" i="1" s="1"/>
  <c r="AE768" i="1"/>
  <c r="AF768" i="1" s="1"/>
  <c r="AC789" i="1"/>
  <c r="AD789" i="1" s="1"/>
  <c r="AE702" i="1"/>
  <c r="AE715" i="1"/>
  <c r="AF715" i="1" s="1"/>
  <c r="AB658" i="1"/>
  <c r="AC658" i="1" s="1"/>
  <c r="AD643" i="1"/>
  <c r="AC628" i="1"/>
  <c r="AD628" i="1" s="1"/>
  <c r="AD690" i="1"/>
  <c r="AE690" i="1" s="1"/>
  <c r="AC646" i="1"/>
  <c r="AE677" i="1"/>
  <c r="AF677" i="1" s="1"/>
  <c r="AD675" i="1"/>
  <c r="AC630" i="1"/>
  <c r="AD608" i="1"/>
  <c r="AE608" i="1" s="1"/>
  <c r="AD566" i="1"/>
  <c r="AB609" i="1"/>
  <c r="AC609" i="1" s="1"/>
  <c r="AC539" i="1"/>
  <c r="AD539" i="1" s="1"/>
  <c r="AD604" i="1"/>
  <c r="AE604" i="1" s="1"/>
  <c r="AD602" i="1"/>
  <c r="AE602" i="1" s="1"/>
  <c r="AD583" i="1"/>
  <c r="AB537" i="1"/>
  <c r="AC501" i="1"/>
  <c r="AC425" i="1"/>
  <c r="AD425" i="1" s="1"/>
  <c r="AD557" i="1"/>
  <c r="AD477" i="1"/>
  <c r="AE477" i="1" s="1"/>
  <c r="AB558" i="1"/>
  <c r="AD536" i="1"/>
  <c r="AE536" i="1" s="1"/>
  <c r="AB515" i="1"/>
  <c r="AD533" i="1"/>
  <c r="AD503" i="1"/>
  <c r="AD548" i="1"/>
  <c r="AB505" i="1"/>
  <c r="AD464" i="1"/>
  <c r="AE464" i="1" s="1"/>
  <c r="AD427" i="1"/>
  <c r="AE427" i="1" s="1"/>
  <c r="AB440" i="1"/>
  <c r="AC440" i="1" s="1"/>
  <c r="AD397" i="1"/>
  <c r="AC369" i="1"/>
  <c r="AD369" i="1" s="1"/>
  <c r="AD380" i="1"/>
  <c r="AC453" i="1"/>
  <c r="AD453" i="1" s="1"/>
  <c r="AB402" i="1"/>
  <c r="AC402" i="1" s="1"/>
  <c r="AD350" i="1"/>
  <c r="AE350" i="1" s="1"/>
  <c r="AD313" i="1"/>
  <c r="AE313" i="1" s="1"/>
  <c r="AD411" i="1"/>
  <c r="AD386" i="1"/>
  <c r="AE386" i="1" s="1"/>
  <c r="AC352" i="1"/>
  <c r="AD293" i="1"/>
  <c r="AE293" i="1" s="1"/>
  <c r="AD444" i="1"/>
  <c r="AE428" i="1"/>
  <c r="AD381" i="1"/>
  <c r="AE381" i="1" s="1"/>
  <c r="AD306" i="1"/>
  <c r="AC292" i="1"/>
  <c r="AD231" i="1"/>
  <c r="AC339" i="1"/>
  <c r="AD339" i="1" s="1"/>
  <c r="AC383" i="1"/>
  <c r="AD383" i="1" s="1"/>
  <c r="AD296" i="1"/>
  <c r="AE296" i="1" s="1"/>
  <c r="AD278" i="1"/>
  <c r="AE278" i="1" s="1"/>
  <c r="AD261" i="1"/>
  <c r="AD236" i="1"/>
  <c r="AC341" i="1"/>
  <c r="AD341" i="1" s="1"/>
  <c r="AC279" i="1"/>
  <c r="AD279" i="1" s="1"/>
  <c r="AC261" i="1"/>
  <c r="AC300" i="1"/>
  <c r="AD412" i="1"/>
  <c r="AE412" i="1" s="1"/>
  <c r="AE320" i="1"/>
  <c r="AF320" i="1" s="1"/>
  <c r="AE302" i="1"/>
  <c r="AF302" i="1" s="1"/>
  <c r="AD288" i="1"/>
  <c r="AE288" i="1" s="1"/>
  <c r="AD226" i="1"/>
  <c r="AE226" i="1" s="1"/>
  <c r="AB322" i="1"/>
  <c r="AC322" i="1" s="1"/>
  <c r="AC189" i="1"/>
  <c r="AD189" i="1" s="1"/>
  <c r="AB169" i="1"/>
  <c r="AD229" i="1"/>
  <c r="AC280" i="1"/>
  <c r="AB280" i="1"/>
  <c r="AE200" i="1"/>
  <c r="AF200" i="1" s="1"/>
  <c r="AB183" i="1"/>
  <c r="AC183" i="1" s="1"/>
  <c r="AE205" i="1"/>
  <c r="AC245" i="1"/>
  <c r="AD245" i="1" s="1"/>
  <c r="AC197" i="1"/>
  <c r="AD197" i="1" s="1"/>
  <c r="AB175" i="1"/>
  <c r="AC175" i="1" s="1"/>
  <c r="AE150" i="1"/>
  <c r="AF150" i="1" s="1"/>
  <c r="AE131" i="1"/>
  <c r="AD182" i="1"/>
  <c r="AD163" i="1"/>
  <c r="AE163" i="1" s="1"/>
  <c r="AE221" i="1"/>
  <c r="AF221" i="1" s="1"/>
  <c r="AD178" i="1"/>
  <c r="AD149" i="1"/>
  <c r="AD41" i="1"/>
  <c r="AE41" i="1" s="1"/>
  <c r="AF116" i="1"/>
  <c r="AG116" i="1" s="1"/>
  <c r="AE95" i="1"/>
  <c r="AF95" i="1" s="1"/>
  <c r="AC81" i="1"/>
  <c r="AD81" i="1" s="1"/>
  <c r="AE123" i="1"/>
  <c r="AF112" i="1"/>
  <c r="AG112" i="1" s="1"/>
  <c r="AD98" i="1"/>
  <c r="AD162" i="1"/>
  <c r="AC140" i="1"/>
  <c r="AD140" i="1" s="1"/>
  <c r="AC114" i="1"/>
  <c r="AD114" i="1" s="1"/>
  <c r="AC155" i="1"/>
  <c r="AD155" i="1" s="1"/>
  <c r="AB97" i="1"/>
  <c r="R1219" i="1"/>
  <c r="R1211" i="1"/>
  <c r="AB118" i="1"/>
  <c r="AC118" i="1" s="1"/>
  <c r="AA68" i="1"/>
  <c r="AD39" i="1"/>
  <c r="AE39" i="1" s="1"/>
  <c r="AC113" i="1"/>
  <c r="AD113" i="1" s="1"/>
  <c r="AE76" i="1"/>
  <c r="AF76" i="1" s="1"/>
  <c r="AA23" i="1"/>
  <c r="AC35" i="1"/>
  <c r="AE12" i="1"/>
  <c r="AC20" i="1"/>
  <c r="AD20" i="1" s="1"/>
  <c r="AC59" i="1"/>
  <c r="AC30" i="1"/>
  <c r="AD30" i="1" s="1"/>
  <c r="AE72" i="1"/>
  <c r="AF204" i="1"/>
  <c r="AG204" i="1" s="1"/>
  <c r="AD93" i="1"/>
  <c r="AC79" i="1"/>
  <c r="AB37" i="1"/>
  <c r="AC37" i="1" s="1"/>
  <c r="AC18" i="1"/>
  <c r="AD18" i="1" s="1"/>
  <c r="AE71" i="1"/>
  <c r="AF71" i="1" s="1"/>
  <c r="AC177" i="1"/>
  <c r="AF96" i="1"/>
  <c r="AA77" i="1"/>
  <c r="AB91" i="1"/>
  <c r="AC91" i="1" s="1"/>
  <c r="Z1213" i="1"/>
  <c r="AG1169" i="1"/>
  <c r="AE1168" i="1"/>
  <c r="AK1179" i="1"/>
  <c r="AD1148" i="1"/>
  <c r="AC1131" i="1"/>
  <c r="AD1131" i="1" s="1"/>
  <c r="AD1132" i="1"/>
  <c r="AE1132" i="1" s="1"/>
  <c r="AD1121" i="1"/>
  <c r="AE1121" i="1" s="1"/>
  <c r="AD1120" i="1"/>
  <c r="AE1120" i="1" s="1"/>
  <c r="AD1093" i="1"/>
  <c r="AE1093" i="1" s="1"/>
  <c r="AC1115" i="1"/>
  <c r="AC1084" i="1"/>
  <c r="AD1084" i="1" s="1"/>
  <c r="AC1086" i="1"/>
  <c r="AD1086" i="1" s="1"/>
  <c r="AE1138" i="1"/>
  <c r="AD1057" i="1"/>
  <c r="AD1072" i="1"/>
  <c r="AE1072" i="1" s="1"/>
  <c r="AE1012" i="1"/>
  <c r="AC1026" i="1"/>
  <c r="AD1026" i="1" s="1"/>
  <c r="AC1057" i="1"/>
  <c r="AC1027" i="1"/>
  <c r="AD1027" i="1" s="1"/>
  <c r="AC994" i="1"/>
  <c r="AA1008" i="1"/>
  <c r="AE1011" i="1"/>
  <c r="AC1014" i="1"/>
  <c r="AB1014" i="1"/>
  <c r="AD979" i="1"/>
  <c r="AB957" i="1"/>
  <c r="AC957" i="1" s="1"/>
  <c r="AD968" i="1"/>
  <c r="AB981" i="1"/>
  <c r="AC981" i="1" s="1"/>
  <c r="AD993" i="1"/>
  <c r="AD983" i="1"/>
  <c r="AE983" i="1" s="1"/>
  <c r="AA958" i="1"/>
  <c r="AC987" i="1"/>
  <c r="AD926" i="1"/>
  <c r="AE926" i="1" s="1"/>
  <c r="AD904" i="1"/>
  <c r="AE904" i="1" s="1"/>
  <c r="AD945" i="1"/>
  <c r="AC931" i="1"/>
  <c r="AE912" i="1"/>
  <c r="AF912" i="1" s="1"/>
  <c r="AC914" i="1"/>
  <c r="AD914" i="1" s="1"/>
  <c r="AD916" i="1"/>
  <c r="AC895" i="1"/>
  <c r="AD895" i="1" s="1"/>
  <c r="AC875" i="1"/>
  <c r="AD875" i="1" s="1"/>
  <c r="AC881" i="1"/>
  <c r="AD881" i="1" s="1"/>
  <c r="AD857" i="1"/>
  <c r="AE857" i="1" s="1"/>
  <c r="AC825" i="1"/>
  <c r="AD825" i="1" s="1"/>
  <c r="AG873" i="1"/>
  <c r="AH873" i="1" s="1"/>
  <c r="AC790" i="1"/>
  <c r="AD790" i="1" s="1"/>
  <c r="AC811" i="1"/>
  <c r="AC774" i="1"/>
  <c r="AD774" i="1" s="1"/>
  <c r="AD871" i="1"/>
  <c r="AE871" i="1" s="1"/>
  <c r="AD856" i="1"/>
  <c r="AB851" i="1"/>
  <c r="AC851" i="1" s="1"/>
  <c r="AD840" i="1"/>
  <c r="AE840" i="1" s="1"/>
  <c r="AD779" i="1"/>
  <c r="AC727" i="1"/>
  <c r="AC801" i="1"/>
  <c r="AD770" i="1"/>
  <c r="AC742" i="1"/>
  <c r="AD742" i="1" s="1"/>
  <c r="AC748" i="1"/>
  <c r="AD748" i="1" s="1"/>
  <c r="AD726" i="1"/>
  <c r="AE726" i="1" s="1"/>
  <c r="AB721" i="1"/>
  <c r="AD720" i="1"/>
  <c r="AE720" i="1" s="1"/>
  <c r="AB713" i="1"/>
  <c r="AC713" i="1" s="1"/>
  <c r="AC622" i="1"/>
  <c r="AD622" i="1" s="1"/>
  <c r="AD627" i="1"/>
  <c r="AC627" i="1"/>
  <c r="AC652" i="1"/>
  <c r="AD651" i="1"/>
  <c r="AD617" i="1"/>
  <c r="AA555" i="1"/>
  <c r="AC638" i="1"/>
  <c r="AD638" i="1" s="1"/>
  <c r="AD591" i="1"/>
  <c r="AE591" i="1" s="1"/>
  <c r="AE569" i="1"/>
  <c r="AD569" i="1"/>
  <c r="AB593" i="1"/>
  <c r="AC593" i="1" s="1"/>
  <c r="AC499" i="1"/>
  <c r="AC525" i="1"/>
  <c r="AC493" i="1"/>
  <c r="AD493" i="1" s="1"/>
  <c r="AD487" i="1"/>
  <c r="AD483" i="1"/>
  <c r="AE483" i="1" s="1"/>
  <c r="AD447" i="1"/>
  <c r="AC447" i="1"/>
  <c r="AC415" i="1"/>
  <c r="AD542" i="1"/>
  <c r="AD528" i="1"/>
  <c r="AE528" i="1" s="1"/>
  <c r="AD441" i="1"/>
  <c r="AD531" i="1"/>
  <c r="AE531" i="1" s="1"/>
  <c r="AD575" i="1"/>
  <c r="AD498" i="1"/>
  <c r="AE498" i="1" s="1"/>
  <c r="AE423" i="1"/>
  <c r="AF423" i="1" s="1"/>
  <c r="AD348" i="1"/>
  <c r="AC348" i="1"/>
  <c r="AD376" i="1"/>
  <c r="AE376" i="1" s="1"/>
  <c r="AD355" i="1"/>
  <c r="AE455" i="1"/>
  <c r="AD395" i="1"/>
  <c r="AE395" i="1" s="1"/>
  <c r="AD382" i="1"/>
  <c r="AE382" i="1" s="1"/>
  <c r="AD389" i="1"/>
  <c r="AE389" i="1" s="1"/>
  <c r="AD363" i="1"/>
  <c r="AE363" i="1" s="1"/>
  <c r="AD345" i="1"/>
  <c r="AE345" i="1" s="1"/>
  <c r="AB460" i="1"/>
  <c r="AC460" i="1" s="1"/>
  <c r="AE405" i="1"/>
  <c r="AF405" i="1" s="1"/>
  <c r="AD421" i="1"/>
  <c r="AD377" i="1"/>
  <c r="AE377" i="1" s="1"/>
  <c r="AC325" i="1"/>
  <c r="AD325" i="1" s="1"/>
  <c r="AD215" i="1"/>
  <c r="AD316" i="1"/>
  <c r="AE316" i="1" s="1"/>
  <c r="AC281" i="1"/>
  <c r="AD305" i="1"/>
  <c r="AE305" i="1" s="1"/>
  <c r="AC291" i="1"/>
  <c r="AD291" i="1" s="1"/>
  <c r="AD277" i="1"/>
  <c r="AD228" i="1"/>
  <c r="AE228" i="1" s="1"/>
  <c r="AE328" i="1"/>
  <c r="AF328" i="1" s="1"/>
  <c r="AC277" i="1"/>
  <c r="AD404" i="1"/>
  <c r="AE404" i="1" s="1"/>
  <c r="AE284" i="1"/>
  <c r="AF284" i="1" s="1"/>
  <c r="AD210" i="1"/>
  <c r="AE210" i="1" s="1"/>
  <c r="AE290" i="1"/>
  <c r="AF290" i="1" s="1"/>
  <c r="AC234" i="1"/>
  <c r="AD234" i="1" s="1"/>
  <c r="AD153" i="1"/>
  <c r="AE153" i="1" s="1"/>
  <c r="AE173" i="1"/>
  <c r="AD232" i="1"/>
  <c r="AE232" i="1" s="1"/>
  <c r="AC209" i="1"/>
  <c r="AD209" i="1" s="1"/>
  <c r="AD198" i="1"/>
  <c r="AE198" i="1" s="1"/>
  <c r="AC181" i="1"/>
  <c r="AD181" i="1" s="1"/>
  <c r="AD151" i="1"/>
  <c r="AE227" i="1"/>
  <c r="AD227" i="1"/>
  <c r="AE217" i="1"/>
  <c r="AF217" i="1" s="1"/>
  <c r="AD192" i="1"/>
  <c r="AD166" i="1"/>
  <c r="AD190" i="1"/>
  <c r="AE142" i="1"/>
  <c r="AE126" i="1"/>
  <c r="AC239" i="1"/>
  <c r="AD239" i="1" s="1"/>
  <c r="AB158" i="1"/>
  <c r="AC158" i="1"/>
  <c r="AB199" i="1"/>
  <c r="AC199" i="1" s="1"/>
  <c r="AE172" i="1"/>
  <c r="AC148" i="1"/>
  <c r="AD148" i="1" s="1"/>
  <c r="AD125" i="1"/>
  <c r="AE125" i="1" s="1"/>
  <c r="AC120" i="1"/>
  <c r="AD120" i="1" s="1"/>
  <c r="AC44" i="1"/>
  <c r="AD44" i="1" s="1"/>
  <c r="AE16" i="1"/>
  <c r="AF16" i="1" s="1"/>
  <c r="AD102" i="1"/>
  <c r="AE102" i="1" s="1"/>
  <c r="AE201" i="1"/>
  <c r="P1219" i="1"/>
  <c r="P1211" i="1"/>
  <c r="AD130" i="1"/>
  <c r="AE103" i="1"/>
  <c r="AF103" i="1" s="1"/>
  <c r="AE66" i="1"/>
  <c r="AD33" i="1"/>
  <c r="AE33" i="1" s="1"/>
  <c r="AD138" i="1"/>
  <c r="AE138" i="1" s="1"/>
  <c r="AC94" i="1"/>
  <c r="AB75" i="1"/>
  <c r="AD32" i="1"/>
  <c r="AE32" i="1" s="1"/>
  <c r="AD57" i="1"/>
  <c r="AE57" i="1" s="1"/>
  <c r="AD46" i="1"/>
  <c r="AC27" i="1"/>
  <c r="AD27" i="1" s="1"/>
  <c r="Y1211" i="1"/>
  <c r="Y1219" i="1"/>
  <c r="Z1218" i="1"/>
  <c r="AE92" i="1"/>
  <c r="AF92" i="1" s="1"/>
  <c r="AC65" i="1"/>
  <c r="AD65" i="1" s="1"/>
  <c r="AD15" i="1"/>
  <c r="AD11" i="1"/>
  <c r="AE11" i="1" s="1"/>
  <c r="AE70" i="1"/>
  <c r="AF70" i="1" s="1"/>
  <c r="AE46" i="1"/>
  <c r="AE43" i="1"/>
  <c r="AE1167" i="1"/>
  <c r="AG1167" i="1" s="1"/>
  <c r="AI1167" i="1" s="1"/>
  <c r="AK1167" i="1" s="1"/>
  <c r="AE1148" i="1"/>
  <c r="AC1146" i="1"/>
  <c r="AC1143" i="1"/>
  <c r="AD1143" i="1" s="1"/>
  <c r="AA1106" i="1"/>
  <c r="AF1116" i="1"/>
  <c r="AD1078" i="1"/>
  <c r="AE1092" i="1"/>
  <c r="AF1092" i="1" s="1"/>
  <c r="AD1049" i="1"/>
  <c r="AE1049" i="1" s="1"/>
  <c r="AD1064" i="1"/>
  <c r="AC1033" i="1"/>
  <c r="AD1071" i="1"/>
  <c r="AC1039" i="1"/>
  <c r="AC1023" i="1"/>
  <c r="AD1023" i="1" s="1"/>
  <c r="AD1042" i="1"/>
  <c r="AE1042" i="1" s="1"/>
  <c r="AC1037" i="1"/>
  <c r="AD1037" i="1" s="1"/>
  <c r="AC1021" i="1"/>
  <c r="AD1065" i="1"/>
  <c r="AC1055" i="1"/>
  <c r="AD1055" i="1" s="1"/>
  <c r="AC1043" i="1"/>
  <c r="AD1043" i="1" s="1"/>
  <c r="AF1012" i="1"/>
  <c r="AC985" i="1"/>
  <c r="AC1007" i="1"/>
  <c r="AD1007" i="1" s="1"/>
  <c r="AD972" i="1"/>
  <c r="AE972" i="1" s="1"/>
  <c r="AC935" i="1"/>
  <c r="AD935" i="1" s="1"/>
  <c r="AB992" i="1"/>
  <c r="AC992" i="1" s="1"/>
  <c r="AA965" i="1"/>
  <c r="AD937" i="1"/>
  <c r="AE937" i="1" s="1"/>
  <c r="AD934" i="1"/>
  <c r="AD922" i="1"/>
  <c r="AE898" i="1"/>
  <c r="AC901" i="1"/>
  <c r="AD901" i="1" s="1"/>
  <c r="AE924" i="1"/>
  <c r="AC907" i="1"/>
  <c r="AD907" i="1" s="1"/>
  <c r="AC887" i="1"/>
  <c r="AF954" i="1"/>
  <c r="AE908" i="1"/>
  <c r="AF908" i="1" s="1"/>
  <c r="AC835" i="1"/>
  <c r="AC861" i="1"/>
  <c r="AD861" i="1" s="1"/>
  <c r="AD849" i="1"/>
  <c r="AC817" i="1"/>
  <c r="AD817" i="1" s="1"/>
  <c r="AD858" i="1"/>
  <c r="AE858" i="1" s="1"/>
  <c r="AC782" i="1"/>
  <c r="AD782" i="1" s="1"/>
  <c r="AD808" i="1"/>
  <c r="AD796" i="1"/>
  <c r="AE865" i="1"/>
  <c r="AF865" i="1" s="1"/>
  <c r="AD844" i="1"/>
  <c r="AE844" i="1" s="1"/>
  <c r="AD828" i="1"/>
  <c r="AD783" i="1"/>
  <c r="AE783" i="1" s="1"/>
  <c r="AD773" i="1"/>
  <c r="AE773" i="1" s="1"/>
  <c r="AD778" i="1"/>
  <c r="AE778" i="1" s="1"/>
  <c r="AD761" i="1"/>
  <c r="AE761" i="1" s="1"/>
  <c r="AD765" i="1"/>
  <c r="AC740" i="1"/>
  <c r="AD740" i="1" s="1"/>
  <c r="AB758" i="1"/>
  <c r="AC758" i="1" s="1"/>
  <c r="AF708" i="1"/>
  <c r="AG708" i="1" s="1"/>
  <c r="AE679" i="1"/>
  <c r="AD679" i="1"/>
  <c r="AD722" i="1"/>
  <c r="AD696" i="1"/>
  <c r="AD743" i="1"/>
  <c r="AD710" i="1"/>
  <c r="AE710" i="1" s="1"/>
  <c r="AB711" i="1"/>
  <c r="AC711" i="1" s="1"/>
  <c r="AD688" i="1"/>
  <c r="AE688" i="1" s="1"/>
  <c r="AD671" i="1"/>
  <c r="AE671" i="1" s="1"/>
  <c r="AE621" i="1"/>
  <c r="AF621" i="1" s="1"/>
  <c r="AC620" i="1"/>
  <c r="AD618" i="1"/>
  <c r="AE618" i="1" s="1"/>
  <c r="AD686" i="1"/>
  <c r="AE686" i="1" s="1"/>
  <c r="AD682" i="1"/>
  <c r="AE682" i="1" s="1"/>
  <c r="AD661" i="1"/>
  <c r="AE661" i="1" s="1"/>
  <c r="AC626" i="1"/>
  <c r="AD626" i="1" s="1"/>
  <c r="AD606" i="1"/>
  <c r="AE606" i="1" s="1"/>
  <c r="AC665" i="1"/>
  <c r="AD665" i="1" s="1"/>
  <c r="AE637" i="1"/>
  <c r="AF637" i="1" s="1"/>
  <c r="AD632" i="1"/>
  <c r="AE632" i="1" s="1"/>
  <c r="AE640" i="1"/>
  <c r="AF640" i="1" s="1"/>
  <c r="AD623" i="1"/>
  <c r="AE623" i="1" s="1"/>
  <c r="AD616" i="1"/>
  <c r="AE616" i="1" s="1"/>
  <c r="AD599" i="1"/>
  <c r="AC577" i="1"/>
  <c r="AD577" i="1" s="1"/>
  <c r="AC541" i="1"/>
  <c r="AD541" i="1" s="1"/>
  <c r="AE597" i="1"/>
  <c r="AB587" i="1"/>
  <c r="AC587" i="1" s="1"/>
  <c r="AC551" i="1"/>
  <c r="AC467" i="1"/>
  <c r="AD467" i="1" s="1"/>
  <c r="AC560" i="1"/>
  <c r="AC517" i="1"/>
  <c r="AD517" i="1" s="1"/>
  <c r="AD481" i="1"/>
  <c r="AE481" i="1" s="1"/>
  <c r="AD500" i="1"/>
  <c r="AE500" i="1" s="1"/>
  <c r="AD439" i="1"/>
  <c r="AE439" i="1" s="1"/>
  <c r="AC399" i="1"/>
  <c r="AD399" i="1" s="1"/>
  <c r="AE545" i="1"/>
  <c r="AF545" i="1" s="1"/>
  <c r="AD540" i="1"/>
  <c r="AE540" i="1" s="1"/>
  <c r="AD522" i="1"/>
  <c r="AC401" i="1"/>
  <c r="AD401" i="1" s="1"/>
  <c r="AD525" i="1"/>
  <c r="AD492" i="1"/>
  <c r="AE470" i="1"/>
  <c r="AF470" i="1" s="1"/>
  <c r="AC418" i="1"/>
  <c r="AD418" i="1" s="1"/>
  <c r="AD496" i="1"/>
  <c r="AF473" i="1"/>
  <c r="AD443" i="1"/>
  <c r="AE443" i="1" s="1"/>
  <c r="AD374" i="1"/>
  <c r="AE374" i="1" s="1"/>
  <c r="AD390" i="1"/>
  <c r="AC330" i="1"/>
  <c r="AD330" i="1" s="1"/>
  <c r="AE384" i="1"/>
  <c r="AF384" i="1" s="1"/>
  <c r="AD357" i="1"/>
  <c r="AD450" i="1"/>
  <c r="AE450" i="1" s="1"/>
  <c r="AC337" i="1"/>
  <c r="AD446" i="1"/>
  <c r="AD430" i="1"/>
  <c r="AE430" i="1" s="1"/>
  <c r="AD420" i="1"/>
  <c r="AD391" i="1"/>
  <c r="AE319" i="1"/>
  <c r="AE273" i="1"/>
  <c r="AF273" i="1" s="1"/>
  <c r="AC342" i="1"/>
  <c r="AD342" i="1" s="1"/>
  <c r="AC303" i="1"/>
  <c r="AD303" i="1" s="1"/>
  <c r="AF318" i="1"/>
  <c r="AC247" i="1"/>
  <c r="AD247" i="1" s="1"/>
  <c r="AD352" i="1"/>
  <c r="AD276" i="1"/>
  <c r="AE276" i="1" s="1"/>
  <c r="AF311" i="1"/>
  <c r="AD251" i="1"/>
  <c r="AD196" i="1"/>
  <c r="AE196" i="1" s="1"/>
  <c r="AE195" i="1"/>
  <c r="AF195" i="1" s="1"/>
  <c r="AC283" i="1"/>
  <c r="AE225" i="1"/>
  <c r="AB206" i="1"/>
  <c r="AC206" i="1" s="1"/>
  <c r="AC191" i="1"/>
  <c r="AD191" i="1" s="1"/>
  <c r="AC274" i="1"/>
  <c r="AD274" i="1" s="1"/>
  <c r="AD208" i="1"/>
  <c r="AD188" i="1"/>
  <c r="AE188" i="1" s="1"/>
  <c r="AC167" i="1"/>
  <c r="AD167" i="1" s="1"/>
  <c r="AE139" i="1"/>
  <c r="AD25" i="1"/>
  <c r="AD110" i="1"/>
  <c r="AE110" i="1" s="1"/>
  <c r="AC105" i="1"/>
  <c r="AD105" i="1" s="1"/>
  <c r="AE88" i="1"/>
  <c r="AD40" i="1"/>
  <c r="AB160" i="1"/>
  <c r="AC160" i="1" s="1"/>
  <c r="AE100" i="1"/>
  <c r="AD157" i="1"/>
  <c r="AC90" i="1"/>
  <c r="AD90" i="1" s="1"/>
  <c r="AD34" i="1"/>
  <c r="AA1218" i="1"/>
  <c r="AC129" i="1"/>
  <c r="AD129" i="1" s="1"/>
  <c r="AB58" i="1"/>
  <c r="AC58" i="1" s="1"/>
  <c r="AB83" i="1"/>
  <c r="AC83" i="1" s="1"/>
  <c r="AC50" i="1"/>
  <c r="AD22" i="1"/>
  <c r="AE22" i="1" s="1"/>
  <c r="AE60" i="1"/>
  <c r="AF60" i="1" s="1"/>
  <c r="AC13" i="1"/>
  <c r="AD13" i="1" s="1"/>
  <c r="AD294" i="1"/>
  <c r="AE294" i="1" s="1"/>
  <c r="AC301" i="1"/>
  <c r="AD301" i="1" s="1"/>
  <c r="AD285" i="1"/>
  <c r="AE310" i="1"/>
  <c r="AF310" i="1" s="1"/>
  <c r="AC256" i="1"/>
  <c r="AD256" i="1" s="1"/>
  <c r="AE324" i="1"/>
  <c r="AF246" i="1"/>
  <c r="AG246" i="1" s="1"/>
  <c r="AC269" i="1"/>
  <c r="AD351" i="1"/>
  <c r="AE351" i="1" s="1"/>
  <c r="AA323" i="1"/>
  <c r="AE275" i="1"/>
  <c r="AF275" i="1" s="1"/>
  <c r="AC346" i="1"/>
  <c r="AB317" i="1"/>
  <c r="AC317" i="1" s="1"/>
  <c r="AE215" i="1"/>
  <c r="AD137" i="1"/>
  <c r="AD282" i="1"/>
  <c r="AE282" i="1" s="1"/>
  <c r="AA214" i="1"/>
  <c r="AF205" i="1"/>
  <c r="AD135" i="1"/>
  <c r="AE135" i="1" s="1"/>
  <c r="AD219" i="1"/>
  <c r="AD266" i="1"/>
  <c r="AE266" i="1" s="1"/>
  <c r="AC107" i="1"/>
  <c r="AD180" i="1"/>
  <c r="AE180" i="1" s="1"/>
  <c r="AD243" i="1"/>
  <c r="AE243" i="1" s="1"/>
  <c r="AD186" i="1"/>
  <c r="AE186" i="1" s="1"/>
  <c r="AD171" i="1"/>
  <c r="AE171" i="1" s="1"/>
  <c r="AE259" i="1"/>
  <c r="AF259" i="1" s="1"/>
  <c r="AD185" i="1"/>
  <c r="AC89" i="1"/>
  <c r="AD53" i="1"/>
  <c r="AE53" i="1" s="1"/>
  <c r="AC146" i="1"/>
  <c r="AD146" i="1" s="1"/>
  <c r="AD133" i="1"/>
  <c r="AC115" i="1"/>
  <c r="AD115" i="1" s="1"/>
  <c r="AD86" i="1"/>
  <c r="AE86" i="1" s="1"/>
  <c r="AE17" i="1"/>
  <c r="AD82" i="1"/>
  <c r="AE82" i="1" s="1"/>
  <c r="AB36" i="1"/>
  <c r="AC36" i="1" s="1"/>
  <c r="AD156" i="1"/>
  <c r="AF104" i="1"/>
  <c r="AG104" i="1" s="1"/>
  <c r="AE87" i="1"/>
  <c r="AF87" i="1" s="1"/>
  <c r="AE31" i="1"/>
  <c r="AF31" i="1" s="1"/>
  <c r="Z1215" i="1"/>
  <c r="AD122" i="1"/>
  <c r="AE74" i="1"/>
  <c r="AF74" i="1" s="1"/>
  <c r="AD55" i="1"/>
  <c r="AE55" i="1" s="1"/>
  <c r="AD184" i="1"/>
  <c r="AD128" i="1"/>
  <c r="AC106" i="1"/>
  <c r="AC64" i="1"/>
  <c r="AD64" i="1" s="1"/>
  <c r="AE51" i="1"/>
  <c r="AF51" i="1" s="1"/>
  <c r="AF12" i="1"/>
  <c r="AC56" i="1"/>
  <c r="AC42" i="1"/>
  <c r="AC85" i="1"/>
  <c r="AD85" i="1" s="1"/>
  <c r="AC29" i="1"/>
  <c r="AF80" i="1"/>
  <c r="AF66" i="1"/>
  <c r="AE26" i="1"/>
  <c r="AF26" i="1" s="1"/>
  <c r="T1219" i="1"/>
  <c r="T1211" i="1"/>
  <c r="S1211" i="1"/>
  <c r="AD47" i="1"/>
  <c r="AE47" i="1" s="1"/>
  <c r="AD154" i="1"/>
  <c r="AE154" i="1" s="1"/>
  <c r="AD117" i="1"/>
  <c r="AE117" i="1" s="1"/>
  <c r="AB67" i="1"/>
  <c r="AE63" i="1"/>
  <c r="AD52" i="1"/>
  <c r="AC38" i="1"/>
  <c r="AC21" i="1"/>
  <c r="AF48" i="1"/>
  <c r="AG48" i="1" s="1"/>
  <c r="AC109" i="1"/>
  <c r="AD109" i="1" s="1"/>
  <c r="AC19" i="1"/>
  <c r="AD19" i="1" s="1"/>
  <c r="AC73" i="1"/>
  <c r="AD73" i="1" s="1"/>
  <c r="AC54" i="1"/>
  <c r="AE62" i="1" l="1"/>
  <c r="AF62" i="1" s="1"/>
  <c r="AD892" i="1"/>
  <c r="AE892" i="1"/>
  <c r="AF1000" i="1"/>
  <c r="AE1000" i="1"/>
  <c r="AF1095" i="1"/>
  <c r="AE233" i="1"/>
  <c r="AF233" i="1" s="1"/>
  <c r="AD414" i="1"/>
  <c r="AE414" i="1" s="1"/>
  <c r="AD327" i="1"/>
  <c r="AE1089" i="1"/>
  <c r="AD187" i="1"/>
  <c r="AE187" i="1" s="1"/>
  <c r="AK1180" i="1"/>
  <c r="AE241" i="1"/>
  <c r="AF241" i="1" s="1"/>
  <c r="AG241" i="1" s="1"/>
  <c r="AC946" i="1"/>
  <c r="AD946" i="1" s="1"/>
  <c r="AA1215" i="1"/>
  <c r="AD1149" i="1"/>
  <c r="AD362" i="1"/>
  <c r="AA10" i="1"/>
  <c r="AB14" i="1"/>
  <c r="AC14" i="1" s="1"/>
  <c r="AA1212" i="1"/>
  <c r="AB344" i="1"/>
  <c r="AB555" i="1"/>
  <c r="AC555" i="1" s="1"/>
  <c r="AD37" i="1"/>
  <c r="AE20" i="1"/>
  <c r="AE113" i="1"/>
  <c r="AF113" i="1" s="1"/>
  <c r="AG150" i="1"/>
  <c r="AH150" i="1" s="1"/>
  <c r="AG205" i="1"/>
  <c r="AE189" i="1"/>
  <c r="AF189" i="1" s="1"/>
  <c r="AE261" i="1"/>
  <c r="AF261" i="1" s="1"/>
  <c r="AE339" i="1"/>
  <c r="AD402" i="1"/>
  <c r="AG715" i="1"/>
  <c r="AF775" i="1"/>
  <c r="AG775" i="1" s="1"/>
  <c r="AE869" i="1"/>
  <c r="AF869" i="1" s="1"/>
  <c r="AF897" i="1"/>
  <c r="AG897" i="1" s="1"/>
  <c r="AF1155" i="1"/>
  <c r="AG1155" i="1" s="1"/>
  <c r="AF123" i="1"/>
  <c r="AG368" i="1"/>
  <c r="AE45" i="1"/>
  <c r="AE164" i="1"/>
  <c r="AF164" i="1" s="1"/>
  <c r="AG168" i="1"/>
  <c r="AB287" i="1"/>
  <c r="AC410" i="1"/>
  <c r="AD410" i="1" s="1"/>
  <c r="AE289" i="1"/>
  <c r="AF289" i="1" s="1"/>
  <c r="AE544" i="1"/>
  <c r="AF544" i="1" s="1"/>
  <c r="AB434" i="1"/>
  <c r="AC434" i="1" s="1"/>
  <c r="AF482" i="1"/>
  <c r="AB793" i="1"/>
  <c r="AC793" i="1" s="1"/>
  <c r="AE942" i="1"/>
  <c r="AB843" i="1"/>
  <c r="AC843" i="1" s="1"/>
  <c r="AB1098" i="1"/>
  <c r="AD900" i="1"/>
  <c r="AE124" i="1"/>
  <c r="AE371" i="1"/>
  <c r="AF371" i="1" s="1"/>
  <c r="AE522" i="1"/>
  <c r="AF522" i="1" s="1"/>
  <c r="AE667" i="1"/>
  <c r="AF667" i="1" s="1"/>
  <c r="AE762" i="1"/>
  <c r="AF762" i="1" s="1"/>
  <c r="AB1087" i="1"/>
  <c r="AE484" i="1"/>
  <c r="AB497" i="1"/>
  <c r="AE1091" i="1"/>
  <c r="AB1152" i="1"/>
  <c r="AF248" i="1"/>
  <c r="AG248" i="1" s="1"/>
  <c r="AF435" i="1"/>
  <c r="AH647" i="1"/>
  <c r="AI647" i="1" s="1"/>
  <c r="AG698" i="1"/>
  <c r="AH698" i="1" s="1"/>
  <c r="AB723" i="1"/>
  <c r="AC723" i="1" s="1"/>
  <c r="AB815" i="1"/>
  <c r="AC815" i="1" s="1"/>
  <c r="AF1077" i="1"/>
  <c r="AE574" i="1"/>
  <c r="AF574" i="1" s="1"/>
  <c r="AE659" i="1"/>
  <c r="AF659" i="1" s="1"/>
  <c r="AD620" i="1"/>
  <c r="AE141" i="1"/>
  <c r="AE61" i="1"/>
  <c r="AF61" i="1" s="1"/>
  <c r="AD260" i="1"/>
  <c r="AE373" i="1"/>
  <c r="AE408" i="1"/>
  <c r="AF408" i="1" s="1"/>
  <c r="AD424" i="1"/>
  <c r="AF570" i="1"/>
  <c r="AG570" i="1" s="1"/>
  <c r="AE668" i="1"/>
  <c r="AF668" i="1" s="1"/>
  <c r="AB650" i="1"/>
  <c r="AC650" i="1" s="1"/>
  <c r="AF838" i="1"/>
  <c r="AE1069" i="1"/>
  <c r="AF1076" i="1"/>
  <c r="AG1076" i="1" s="1"/>
  <c r="AF1118" i="1"/>
  <c r="AG1110" i="1"/>
  <c r="AF693" i="1"/>
  <c r="AG693" i="1" s="1"/>
  <c r="AE136" i="1"/>
  <c r="AE340" i="1"/>
  <c r="AB785" i="1"/>
  <c r="AG1000" i="1"/>
  <c r="AD1017" i="1"/>
  <c r="AE417" i="1"/>
  <c r="AF417" i="1" s="1"/>
  <c r="AE85" i="1"/>
  <c r="AF85" i="1" s="1"/>
  <c r="AE40" i="1"/>
  <c r="AF40" i="1" s="1"/>
  <c r="AF1049" i="1"/>
  <c r="AG1049" i="1" s="1"/>
  <c r="AD38" i="1"/>
  <c r="AE38" i="1" s="1"/>
  <c r="AF86" i="1"/>
  <c r="AE128" i="1"/>
  <c r="AF131" i="1"/>
  <c r="AG131" i="1" s="1"/>
  <c r="AG195" i="1"/>
  <c r="AF540" i="1"/>
  <c r="AG540" i="1" s="1"/>
  <c r="AE467" i="1"/>
  <c r="AF682" i="1"/>
  <c r="AG621" i="1"/>
  <c r="AF710" i="1"/>
  <c r="AE861" i="1"/>
  <c r="AE922" i="1"/>
  <c r="AF922" i="1" s="1"/>
  <c r="AE1007" i="1"/>
  <c r="AF1007" i="1" s="1"/>
  <c r="AF46" i="1"/>
  <c r="AG16" i="1"/>
  <c r="AH16" i="1" s="1"/>
  <c r="AE148" i="1"/>
  <c r="AG217" i="1"/>
  <c r="AH217" i="1" s="1"/>
  <c r="AE181" i="1"/>
  <c r="AF232" i="1"/>
  <c r="AE234" i="1"/>
  <c r="AF234" i="1" s="1"/>
  <c r="AF316" i="1"/>
  <c r="AG316" i="1" s="1"/>
  <c r="AF377" i="1"/>
  <c r="AE348" i="1"/>
  <c r="AF498" i="1"/>
  <c r="AG498" i="1" s="1"/>
  <c r="AF569" i="1"/>
  <c r="AE627" i="1"/>
  <c r="AF720" i="1"/>
  <c r="AG720" i="1" s="1"/>
  <c r="AE801" i="1"/>
  <c r="AF801" i="1" s="1"/>
  <c r="AD851" i="1"/>
  <c r="AE851" i="1" s="1"/>
  <c r="AE774" i="1"/>
  <c r="AF904" i="1"/>
  <c r="AD981" i="1"/>
  <c r="AE981" i="1" s="1"/>
  <c r="AE1027" i="1"/>
  <c r="AE1086" i="1"/>
  <c r="AF1086" i="1" s="1"/>
  <c r="AF1120" i="1"/>
  <c r="AG1120" i="1" s="1"/>
  <c r="AE79" i="1"/>
  <c r="AF79" i="1" s="1"/>
  <c r="AF78" i="1"/>
  <c r="AG78" i="1" s="1"/>
  <c r="AF39" i="1"/>
  <c r="AE114" i="1"/>
  <c r="AF114" i="1" s="1"/>
  <c r="AE81" i="1"/>
  <c r="AF81" i="1" s="1"/>
  <c r="AF163" i="1"/>
  <c r="AG163" i="1" s="1"/>
  <c r="AD175" i="1"/>
  <c r="AE175" i="1" s="1"/>
  <c r="AD183" i="1"/>
  <c r="AD322" i="1"/>
  <c r="AE322" i="1" s="1"/>
  <c r="AG302" i="1"/>
  <c r="AH302" i="1" s="1"/>
  <c r="AE279" i="1"/>
  <c r="AF293" i="1"/>
  <c r="AE453" i="1"/>
  <c r="AF477" i="1"/>
  <c r="AC537" i="1"/>
  <c r="AD537" i="1" s="1"/>
  <c r="AE819" i="1"/>
  <c r="AF819" i="1" s="1"/>
  <c r="AG882" i="1"/>
  <c r="AH882" i="1" s="1"/>
  <c r="AB1099" i="1"/>
  <c r="AB238" i="1"/>
  <c r="AC238" i="1" s="1"/>
  <c r="AE69" i="1"/>
  <c r="AE357" i="1"/>
  <c r="AF357" i="1" s="1"/>
  <c r="AE432" i="1"/>
  <c r="AD513" i="1"/>
  <c r="AE513" i="1" s="1"/>
  <c r="AC426" i="1"/>
  <c r="AB426" i="1"/>
  <c r="AF578" i="1"/>
  <c r="AG578" i="1" s="1"/>
  <c r="AE624" i="1"/>
  <c r="AG80" i="1"/>
  <c r="AC354" i="1"/>
  <c r="AD354" i="1" s="1"/>
  <c r="AB349" i="1"/>
  <c r="AC349" i="1" s="1"/>
  <c r="AE388" i="1"/>
  <c r="AD429" i="1"/>
  <c r="AE429" i="1" s="1"/>
  <c r="AE472" i="1"/>
  <c r="AB549" i="1"/>
  <c r="AF664" i="1"/>
  <c r="AG664" i="1" s="1"/>
  <c r="AC676" i="1"/>
  <c r="AD676" i="1" s="1"/>
  <c r="AE687" i="1"/>
  <c r="AF687" i="1" s="1"/>
  <c r="AB699" i="1"/>
  <c r="AF769" i="1"/>
  <c r="AE780" i="1"/>
  <c r="AF780" i="1" s="1"/>
  <c r="AD860" i="1"/>
  <c r="AE860" i="1" s="1"/>
  <c r="AD938" i="1"/>
  <c r="AE938" i="1" s="1"/>
  <c r="AC944" i="1"/>
  <c r="AD944" i="1" s="1"/>
  <c r="AG984" i="1"/>
  <c r="AD1041" i="1"/>
  <c r="AG1160" i="1"/>
  <c r="AI1160" i="1" s="1"/>
  <c r="AK1160" i="1" s="1"/>
  <c r="AE1158" i="1"/>
  <c r="AE1123" i="1"/>
  <c r="AF1123" i="1" s="1"/>
  <c r="AE1083" i="1"/>
  <c r="AF1083" i="1" s="1"/>
  <c r="AI1159" i="1"/>
  <c r="AB614" i="1"/>
  <c r="AC1035" i="1"/>
  <c r="AD1035" i="1" s="1"/>
  <c r="AC1068" i="1"/>
  <c r="AB1068" i="1"/>
  <c r="AC878" i="1"/>
  <c r="AC996" i="1"/>
  <c r="AD738" i="1"/>
  <c r="AF111" i="1"/>
  <c r="AG111" i="1" s="1"/>
  <c r="AE297" i="1"/>
  <c r="AB307" i="1"/>
  <c r="AC307" i="1" s="1"/>
  <c r="AE403" i="1"/>
  <c r="AE651" i="1"/>
  <c r="AD649" i="1"/>
  <c r="AB684" i="1"/>
  <c r="AC684" i="1" s="1"/>
  <c r="AF874" i="1"/>
  <c r="AD484" i="1"/>
  <c r="AE800" i="1"/>
  <c r="AE1044" i="1"/>
  <c r="AF1044" i="1" s="1"/>
  <c r="AG1126" i="1"/>
  <c r="AH1126" i="1" s="1"/>
  <c r="AC791" i="1"/>
  <c r="AB791" i="1"/>
  <c r="AD1111" i="1"/>
  <c r="AF49" i="1"/>
  <c r="AE203" i="1"/>
  <c r="AG1116" i="1"/>
  <c r="AH1116" i="1" s="1"/>
  <c r="AE993" i="1"/>
  <c r="AF993" i="1" s="1"/>
  <c r="AF176" i="1"/>
  <c r="AG176" i="1" s="1"/>
  <c r="AE220" i="1"/>
  <c r="AD252" i="1"/>
  <c r="AF343" i="1"/>
  <c r="AD360" i="1"/>
  <c r="AD560" i="1"/>
  <c r="AB407" i="1"/>
  <c r="AE588" i="1"/>
  <c r="AB568" i="1"/>
  <c r="AC568" i="1" s="1"/>
  <c r="AA1214" i="1"/>
  <c r="AB697" i="1"/>
  <c r="AC697" i="1" s="1"/>
  <c r="AE724" i="1"/>
  <c r="AD756" i="1"/>
  <c r="AE756" i="1" s="1"/>
  <c r="AD876" i="1"/>
  <c r="AE876" i="1" s="1"/>
  <c r="AD1140" i="1"/>
  <c r="AE1140" i="1" s="1"/>
  <c r="AE436" i="1"/>
  <c r="AE751" i="1"/>
  <c r="AF751" i="1" s="1"/>
  <c r="AF141" i="1"/>
  <c r="AB99" i="1"/>
  <c r="AC99" i="1" s="1"/>
  <c r="AF373" i="1"/>
  <c r="AE566" i="1"/>
  <c r="AF566" i="1" s="1"/>
  <c r="AG954" i="1"/>
  <c r="AH954" i="1" s="1"/>
  <c r="AF978" i="1"/>
  <c r="AE1050" i="1"/>
  <c r="AF1050" i="1" s="1"/>
  <c r="AF1069" i="1"/>
  <c r="AG752" i="1"/>
  <c r="AD750" i="1"/>
  <c r="AE750" i="1" s="1"/>
  <c r="AB831" i="1"/>
  <c r="AF1073" i="1"/>
  <c r="AG1073" i="1" s="1"/>
  <c r="AE179" i="1"/>
  <c r="AF179" i="1" s="1"/>
  <c r="AD340" i="1"/>
  <c r="AD519" i="1"/>
  <c r="AE519" i="1" s="1"/>
  <c r="AE741" i="1"/>
  <c r="AF741" i="1" s="1"/>
  <c r="AF784" i="1"/>
  <c r="AE846" i="1"/>
  <c r="AF846" i="1" s="1"/>
  <c r="AE1017" i="1"/>
  <c r="AE872" i="1"/>
  <c r="AD36" i="1"/>
  <c r="AF186" i="1"/>
  <c r="AF180" i="1"/>
  <c r="AF137" i="1"/>
  <c r="AG275" i="1"/>
  <c r="AE301" i="1"/>
  <c r="AG60" i="1"/>
  <c r="AH60" i="1" s="1"/>
  <c r="AE90" i="1"/>
  <c r="AE105" i="1"/>
  <c r="AF105" i="1" s="1"/>
  <c r="AE274" i="1"/>
  <c r="AH195" i="1"/>
  <c r="AF420" i="1"/>
  <c r="AF500" i="1"/>
  <c r="AF632" i="1"/>
  <c r="AG632" i="1" s="1"/>
  <c r="AF671" i="1"/>
  <c r="AF773" i="1"/>
  <c r="AE817" i="1"/>
  <c r="AB965" i="1"/>
  <c r="AE1037" i="1"/>
  <c r="AG1092" i="1"/>
  <c r="AB1106" i="1"/>
  <c r="AF57" i="1"/>
  <c r="AG57" i="1" s="1"/>
  <c r="AG103" i="1"/>
  <c r="AF227" i="1"/>
  <c r="AG290" i="1"/>
  <c r="AH290" i="1" s="1"/>
  <c r="AF363" i="1"/>
  <c r="AF348" i="1"/>
  <c r="AG569" i="1"/>
  <c r="AF857" i="1"/>
  <c r="AB958" i="1"/>
  <c r="AC958" i="1" s="1"/>
  <c r="AE1057" i="1"/>
  <c r="AF1072" i="1"/>
  <c r="AE1084" i="1"/>
  <c r="AF1121" i="1"/>
  <c r="AG1121" i="1" s="1"/>
  <c r="AF1148" i="1"/>
  <c r="AG1148" i="1" s="1"/>
  <c r="AD91" i="1"/>
  <c r="AB77" i="1"/>
  <c r="AG71" i="1"/>
  <c r="AH71" i="1" s="1"/>
  <c r="AC75" i="1"/>
  <c r="AH204" i="1"/>
  <c r="AG12" i="1"/>
  <c r="AF43" i="1"/>
  <c r="AG43" i="1" s="1"/>
  <c r="AD59" i="1"/>
  <c r="AG95" i="1"/>
  <c r="AE192" i="1"/>
  <c r="AF192" i="1" s="1"/>
  <c r="AG200" i="1"/>
  <c r="AG320" i="1"/>
  <c r="AE341" i="1"/>
  <c r="AF341" i="1" s="1"/>
  <c r="AF278" i="1"/>
  <c r="AF313" i="1"/>
  <c r="AG313" i="1" s="1"/>
  <c r="AF339" i="1"/>
  <c r="AF427" i="1"/>
  <c r="AC515" i="1"/>
  <c r="AF602" i="1"/>
  <c r="AG602" i="1" s="1"/>
  <c r="AG677" i="1"/>
  <c r="AF690" i="1"/>
  <c r="AF739" i="1"/>
  <c r="AE921" i="1"/>
  <c r="AF1060" i="1"/>
  <c r="AE1065" i="1"/>
  <c r="AF1065" i="1" s="1"/>
  <c r="AD1105" i="1"/>
  <c r="AE1105" i="1" s="1"/>
  <c r="AD415" i="1"/>
  <c r="AF72" i="1"/>
  <c r="AG72" i="1" s="1"/>
  <c r="AE149" i="1"/>
  <c r="AE420" i="1"/>
  <c r="AE550" i="1"/>
  <c r="AF469" i="1"/>
  <c r="AG469" i="1" s="1"/>
  <c r="AE631" i="1"/>
  <c r="AE101" i="1"/>
  <c r="AF101" i="1" s="1"/>
  <c r="AD177" i="1"/>
  <c r="AE177" i="1" s="1"/>
  <c r="AE159" i="1"/>
  <c r="AE161" i="1"/>
  <c r="AD295" i="1"/>
  <c r="AE295" i="1" s="1"/>
  <c r="AD271" i="1"/>
  <c r="AE359" i="1"/>
  <c r="AF359" i="1" s="1"/>
  <c r="AE516" i="1"/>
  <c r="AF516" i="1" s="1"/>
  <c r="AF472" i="1"/>
  <c r="AD582" i="1"/>
  <c r="AE582" i="1" s="1"/>
  <c r="AB660" i="1"/>
  <c r="AG707" i="1"/>
  <c r="AH707" i="1" s="1"/>
  <c r="AE731" i="1"/>
  <c r="AB913" i="1"/>
  <c r="AC913" i="1" s="1"/>
  <c r="AE969" i="1"/>
  <c r="AF1002" i="1"/>
  <c r="AD1070" i="1"/>
  <c r="AG366" i="1"/>
  <c r="AH366" i="1" s="1"/>
  <c r="AE923" i="1"/>
  <c r="AE990" i="1"/>
  <c r="AF990" i="1" s="1"/>
  <c r="AF1046" i="1"/>
  <c r="AD732" i="1"/>
  <c r="AG904" i="1"/>
  <c r="AB1004" i="1"/>
  <c r="AE1104" i="1"/>
  <c r="AF124" i="1"/>
  <c r="AE675" i="1"/>
  <c r="AD764" i="1"/>
  <c r="AE889" i="1"/>
  <c r="AD1128" i="1"/>
  <c r="AD378" i="1"/>
  <c r="AE552" i="1"/>
  <c r="AD572" i="1"/>
  <c r="AG763" i="1"/>
  <c r="AH763" i="1" s="1"/>
  <c r="AE864" i="1"/>
  <c r="AF864" i="1" s="1"/>
  <c r="AD989" i="1"/>
  <c r="AF1129" i="1"/>
  <c r="AF800" i="1"/>
  <c r="AB827" i="1"/>
  <c r="AC827" i="1" s="1"/>
  <c r="AE1016" i="1"/>
  <c r="AG49" i="1"/>
  <c r="AD985" i="1"/>
  <c r="AE985" i="1" s="1"/>
  <c r="AE400" i="1"/>
  <c r="AF702" i="1"/>
  <c r="AG702" i="1" s="1"/>
  <c r="AE852" i="1"/>
  <c r="AB847" i="1"/>
  <c r="AF975" i="1"/>
  <c r="AE137" i="1"/>
  <c r="AE561" i="1"/>
  <c r="AD635" i="1"/>
  <c r="AD338" i="1"/>
  <c r="AE437" i="1"/>
  <c r="AF437" i="1" s="1"/>
  <c r="AE496" i="1"/>
  <c r="AD683" i="1"/>
  <c r="AE736" i="1"/>
  <c r="AD810" i="1"/>
  <c r="AF798" i="1"/>
  <c r="AG798" i="1" s="1"/>
  <c r="AD1090" i="1"/>
  <c r="AD1001" i="1"/>
  <c r="AD987" i="1"/>
  <c r="AE987" i="1" s="1"/>
  <c r="AG311" i="1"/>
  <c r="AH311" i="1" s="1"/>
  <c r="AE390" i="1"/>
  <c r="AF390" i="1" s="1"/>
  <c r="AG784" i="1"/>
  <c r="AE979" i="1"/>
  <c r="AF979" i="1" s="1"/>
  <c r="AF1056" i="1"/>
  <c r="AG1056" i="1" s="1"/>
  <c r="AD1096" i="1"/>
  <c r="AE891" i="1"/>
  <c r="AF891" i="1" s="1"/>
  <c r="AF32" i="1"/>
  <c r="AE122" i="1"/>
  <c r="AE44" i="1"/>
  <c r="AF44" i="1" s="1"/>
  <c r="AD199" i="1"/>
  <c r="AE199" i="1" s="1"/>
  <c r="AF198" i="1"/>
  <c r="AF210" i="1"/>
  <c r="AE277" i="1"/>
  <c r="AF277" i="1" s="1"/>
  <c r="AE291" i="1"/>
  <c r="AF215" i="1"/>
  <c r="AF441" i="1"/>
  <c r="AF591" i="1"/>
  <c r="AG591" i="1" s="1"/>
  <c r="AE742" i="1"/>
  <c r="AE790" i="1"/>
  <c r="AF790" i="1" s="1"/>
  <c r="AD1014" i="1"/>
  <c r="AE1026" i="1"/>
  <c r="AD94" i="1"/>
  <c r="AE37" i="1"/>
  <c r="AH116" i="1"/>
  <c r="AD280" i="1"/>
  <c r="AF226" i="1"/>
  <c r="AG226" i="1" s="1"/>
  <c r="AF381" i="1"/>
  <c r="AE352" i="1"/>
  <c r="AF608" i="1"/>
  <c r="AG608" i="1" s="1"/>
  <c r="AE628" i="1"/>
  <c r="AE789" i="1"/>
  <c r="AF789" i="1" s="1"/>
  <c r="AE829" i="1"/>
  <c r="AF963" i="1"/>
  <c r="AE1114" i="1"/>
  <c r="AF1114" i="1" s="1"/>
  <c r="AF213" i="1"/>
  <c r="AG213" i="1" s="1"/>
  <c r="AG267" i="1"/>
  <c r="AD283" i="1"/>
  <c r="AE283" i="1" s="1"/>
  <c r="AF321" i="1"/>
  <c r="AG321" i="1" s="1"/>
  <c r="AC169" i="1"/>
  <c r="AF456" i="1"/>
  <c r="AG456" i="1" s="1"/>
  <c r="AF432" i="1"/>
  <c r="AF556" i="1"/>
  <c r="AG556" i="1" s="1"/>
  <c r="AD581" i="1"/>
  <c r="AE581" i="1" s="1"/>
  <c r="AB644" i="1"/>
  <c r="AI204" i="1"/>
  <c r="AE454" i="1"/>
  <c r="AD475" i="1"/>
  <c r="AE475" i="1" s="1"/>
  <c r="AE518" i="1"/>
  <c r="AE583" i="1"/>
  <c r="AF583" i="1" s="1"/>
  <c r="AE657" i="1"/>
  <c r="AE834" i="1"/>
  <c r="AF834" i="1" s="1"/>
  <c r="AE856" i="1"/>
  <c r="AF856" i="1" s="1"/>
  <c r="AE1005" i="1"/>
  <c r="AB977" i="1"/>
  <c r="AF1022" i="1"/>
  <c r="AG1022" i="1" s="1"/>
  <c r="AD839" i="1"/>
  <c r="AE1003" i="1"/>
  <c r="AF1003" i="1" s="1"/>
  <c r="AF1024" i="1"/>
  <c r="AB1103" i="1"/>
  <c r="AC1103" i="1" s="1"/>
  <c r="AG343" i="1"/>
  <c r="AE441" i="1"/>
  <c r="AE529" i="1"/>
  <c r="AF767" i="1"/>
  <c r="AD886" i="1"/>
  <c r="AD933" i="1"/>
  <c r="AE933" i="1" s="1"/>
  <c r="AB1130" i="1"/>
  <c r="AF806" i="1"/>
  <c r="AG806" i="1" s="1"/>
  <c r="AG978" i="1"/>
  <c r="AF995" i="1"/>
  <c r="AG995" i="1" s="1"/>
  <c r="AF969" i="1"/>
  <c r="AE211" i="1"/>
  <c r="AF211" i="1" s="1"/>
  <c r="AE194" i="1"/>
  <c r="AF194" i="1" s="1"/>
  <c r="AF270" i="1"/>
  <c r="AG270" i="1" s="1"/>
  <c r="AE264" i="1"/>
  <c r="AG361" i="1"/>
  <c r="AF403" i="1"/>
  <c r="AD534" i="1"/>
  <c r="AE534" i="1" s="1"/>
  <c r="AH621" i="1"/>
  <c r="AE753" i="1"/>
  <c r="AE764" i="1"/>
  <c r="AE849" i="1"/>
  <c r="AF849" i="1" s="1"/>
  <c r="AE1128" i="1"/>
  <c r="AF413" i="1"/>
  <c r="AG413" i="1" s="1"/>
  <c r="AE476" i="1"/>
  <c r="AE564" i="1"/>
  <c r="AE572" i="1"/>
  <c r="AF712" i="1"/>
  <c r="AE809" i="1"/>
  <c r="AF809" i="1" s="1"/>
  <c r="AG1129" i="1"/>
  <c r="AE185" i="1"/>
  <c r="AD949" i="1"/>
  <c r="AE949" i="1" s="1"/>
  <c r="AB1142" i="1"/>
  <c r="AF1108" i="1"/>
  <c r="AG1108" i="1" s="1"/>
  <c r="AE224" i="1"/>
  <c r="AF224" i="1" s="1"/>
  <c r="AE333" i="1"/>
  <c r="AF333" i="1" s="1"/>
  <c r="AE575" i="1"/>
  <c r="AF588" i="1"/>
  <c r="AD636" i="1"/>
  <c r="AF655" i="1"/>
  <c r="AE730" i="1"/>
  <c r="AE796" i="1"/>
  <c r="AF879" i="1"/>
  <c r="AG879" i="1" s="1"/>
  <c r="AD925" i="1"/>
  <c r="AD1013" i="1"/>
  <c r="AE1013" i="1" s="1"/>
  <c r="AC1113" i="1"/>
  <c r="AD1113" i="1" s="1"/>
  <c r="AF235" i="1"/>
  <c r="AG235" i="1" s="1"/>
  <c r="AD561" i="1"/>
  <c r="AF589" i="1"/>
  <c r="AG589" i="1" s="1"/>
  <c r="AD592" i="1"/>
  <c r="AF694" i="1"/>
  <c r="AG694" i="1" s="1"/>
  <c r="AD728" i="1"/>
  <c r="AF319" i="1"/>
  <c r="AF326" i="1"/>
  <c r="AG326" i="1" s="1"/>
  <c r="AE285" i="1"/>
  <c r="AF285" i="1" s="1"/>
  <c r="AF379" i="1"/>
  <c r="AG379" i="1" s="1"/>
  <c r="AF504" i="1"/>
  <c r="AE585" i="1"/>
  <c r="AG966" i="1"/>
  <c r="AH966" i="1" s="1"/>
  <c r="AE1062" i="1"/>
  <c r="AD1137" i="1"/>
  <c r="AE1066" i="1"/>
  <c r="AB1119" i="1"/>
  <c r="AC1119" i="1" s="1"/>
  <c r="AF746" i="1"/>
  <c r="AG746" i="1" s="1"/>
  <c r="AB797" i="1"/>
  <c r="AC797" i="1" s="1"/>
  <c r="AC885" i="1"/>
  <c r="AF136" i="1"/>
  <c r="AD145" i="1"/>
  <c r="AE145" i="1" s="1"/>
  <c r="AE548" i="1"/>
  <c r="AH619" i="1"/>
  <c r="AI619" i="1" s="1"/>
  <c r="AE729" i="1"/>
  <c r="AD941" i="1"/>
  <c r="AC1059" i="1"/>
  <c r="AD1094" i="1"/>
  <c r="AE1094" i="1" s="1"/>
  <c r="AE451" i="1"/>
  <c r="AE170" i="1"/>
  <c r="AF170" i="1" s="1"/>
  <c r="AH48" i="1"/>
  <c r="AI48" i="1" s="1"/>
  <c r="AE36" i="1"/>
  <c r="AF937" i="1"/>
  <c r="AG937" i="1" s="1"/>
  <c r="AF33" i="1"/>
  <c r="AI695" i="1"/>
  <c r="AF840" i="1"/>
  <c r="AI1169" i="1"/>
  <c r="AG1168" i="1"/>
  <c r="AE18" i="1"/>
  <c r="AG76" i="1"/>
  <c r="AH76" i="1" s="1"/>
  <c r="AH112" i="1"/>
  <c r="AI112" i="1" s="1"/>
  <c r="AG221" i="1"/>
  <c r="AE151" i="1"/>
  <c r="AF151" i="1" s="1"/>
  <c r="AE383" i="1"/>
  <c r="AF383" i="1" s="1"/>
  <c r="AD658" i="1"/>
  <c r="AF980" i="1"/>
  <c r="AE999" i="1"/>
  <c r="AE162" i="1"/>
  <c r="AF162" i="1" s="1"/>
  <c r="AE183" i="1"/>
  <c r="AB315" i="1"/>
  <c r="AF20" i="1"/>
  <c r="AE396" i="1"/>
  <c r="AE458" i="1"/>
  <c r="AB554" i="1"/>
  <c r="AF345" i="1"/>
  <c r="AG345" i="1" s="1"/>
  <c r="AE748" i="1"/>
  <c r="AE895" i="1"/>
  <c r="AF895" i="1" s="1"/>
  <c r="AE1131" i="1"/>
  <c r="AG51" i="1"/>
  <c r="AG31" i="1"/>
  <c r="AG210" i="1"/>
  <c r="AF22" i="1"/>
  <c r="AG22" i="1" s="1"/>
  <c r="AE303" i="1"/>
  <c r="AD587" i="1"/>
  <c r="AE587" i="1" s="1"/>
  <c r="AE626" i="1"/>
  <c r="AE1143" i="1"/>
  <c r="AF1143" i="1" s="1"/>
  <c r="AE52" i="1"/>
  <c r="AF52" i="1" s="1"/>
  <c r="AG87" i="1"/>
  <c r="AH87" i="1" s="1"/>
  <c r="AF243" i="1"/>
  <c r="AG243" i="1" s="1"/>
  <c r="AG324" i="1"/>
  <c r="AE129" i="1"/>
  <c r="AF129" i="1" s="1"/>
  <c r="AF110" i="1"/>
  <c r="AE191" i="1"/>
  <c r="AG545" i="1"/>
  <c r="AD758" i="1"/>
  <c r="AG908" i="1"/>
  <c r="AH908" i="1" s="1"/>
  <c r="AE907" i="1"/>
  <c r="AF907" i="1" s="1"/>
  <c r="AE1043" i="1"/>
  <c r="AF1138" i="1"/>
  <c r="AG1138" i="1" s="1"/>
  <c r="AF11" i="1"/>
  <c r="AG11" i="1" s="1"/>
  <c r="AE65" i="1"/>
  <c r="AF65" i="1" s="1"/>
  <c r="AE120" i="1"/>
  <c r="AG328" i="1"/>
  <c r="AH328" i="1" s="1"/>
  <c r="AF528" i="1"/>
  <c r="AG528" i="1" s="1"/>
  <c r="AF627" i="1"/>
  <c r="AI873" i="1"/>
  <c r="AJ873" i="1" s="1"/>
  <c r="AE881" i="1"/>
  <c r="AF881" i="1" s="1"/>
  <c r="AE914" i="1"/>
  <c r="AF914" i="1" s="1"/>
  <c r="AE945" i="1"/>
  <c r="AE1014" i="1"/>
  <c r="AG1012" i="1"/>
  <c r="AH1012" i="1" s="1"/>
  <c r="AD56" i="1"/>
  <c r="AE56" i="1" s="1"/>
  <c r="AF173" i="1"/>
  <c r="AG173" i="1" s="1"/>
  <c r="AE280" i="1"/>
  <c r="AF412" i="1"/>
  <c r="AG412" i="1" s="1"/>
  <c r="AF296" i="1"/>
  <c r="AG296" i="1" s="1"/>
  <c r="AF386" i="1"/>
  <c r="AG386" i="1" s="1"/>
  <c r="AF536" i="1"/>
  <c r="AG536" i="1" s="1"/>
  <c r="AF604" i="1"/>
  <c r="AG768" i="1"/>
  <c r="AE1029" i="1"/>
  <c r="AF1080" i="1"/>
  <c r="AG1080" i="1" s="1"/>
  <c r="AE1133" i="1"/>
  <c r="AF152" i="1"/>
  <c r="AE182" i="1"/>
  <c r="AF182" i="1" s="1"/>
  <c r="AE147" i="1"/>
  <c r="AF364" i="1"/>
  <c r="AG364" i="1" s="1"/>
  <c r="AG563" i="1"/>
  <c r="AH563" i="1" s="1"/>
  <c r="AF126" i="1"/>
  <c r="AG126" i="1" s="1"/>
  <c r="AF159" i="1"/>
  <c r="AE463" i="1"/>
  <c r="AF463" i="1" s="1"/>
  <c r="AF597" i="1"/>
  <c r="AG597" i="1" s="1"/>
  <c r="AE674" i="1"/>
  <c r="AE837" i="1"/>
  <c r="AF837" i="1" s="1"/>
  <c r="AB911" i="1"/>
  <c r="AE1034" i="1"/>
  <c r="AF1034" i="1" s="1"/>
  <c r="AE1074" i="1"/>
  <c r="AF1074" i="1" s="1"/>
  <c r="AD1122" i="1"/>
  <c r="AE839" i="1"/>
  <c r="AD877" i="1"/>
  <c r="AE877" i="1" s="1"/>
  <c r="AG1024" i="1"/>
  <c r="AD501" i="1"/>
  <c r="AE501" i="1" s="1"/>
  <c r="AE886" i="1"/>
  <c r="AD1039" i="1"/>
  <c r="AB909" i="1"/>
  <c r="AE917" i="1"/>
  <c r="AG1077" i="1"/>
  <c r="AB863" i="1"/>
  <c r="AC863" i="1" s="1"/>
  <c r="AF1027" i="1"/>
  <c r="AD89" i="1"/>
  <c r="AE89" i="1" s="1"/>
  <c r="AF297" i="1"/>
  <c r="AF279" i="1"/>
  <c r="AF264" i="1"/>
  <c r="AF388" i="1"/>
  <c r="AD499" i="1"/>
  <c r="AG477" i="1"/>
  <c r="AG669" i="1"/>
  <c r="AH669" i="1" s="1"/>
  <c r="AE804" i="1"/>
  <c r="AE1144" i="1"/>
  <c r="AF1144" i="1" s="1"/>
  <c r="AF494" i="1"/>
  <c r="AF731" i="1"/>
  <c r="AG838" i="1"/>
  <c r="AE15" i="1"/>
  <c r="AF15" i="1" s="1"/>
  <c r="AE251" i="1"/>
  <c r="AF251" i="1" s="1"/>
  <c r="AE93" i="1"/>
  <c r="AF93" i="1" s="1"/>
  <c r="AF428" i="1"/>
  <c r="AG428" i="1" s="1"/>
  <c r="AB457" i="1"/>
  <c r="AF449" i="1"/>
  <c r="AG449" i="1" s="1"/>
  <c r="AG682" i="1"/>
  <c r="AE703" i="1"/>
  <c r="AF703" i="1" s="1"/>
  <c r="AD994" i="1"/>
  <c r="AE994" i="1" s="1"/>
  <c r="AE1064" i="1"/>
  <c r="AF1064" i="1" s="1"/>
  <c r="AE445" i="1"/>
  <c r="AF436" i="1"/>
  <c r="AD502" i="1"/>
  <c r="AF730" i="1"/>
  <c r="AE306" i="1"/>
  <c r="AF306" i="1" s="1"/>
  <c r="AE446" i="1"/>
  <c r="AD479" i="1"/>
  <c r="AE479" i="1" s="1"/>
  <c r="AF794" i="1"/>
  <c r="AG794" i="1" s="1"/>
  <c r="AB1127" i="1"/>
  <c r="AC1127" i="1" s="1"/>
  <c r="AF1066" i="1"/>
  <c r="AF1145" i="1"/>
  <c r="AC714" i="1"/>
  <c r="AD714" i="1" s="1"/>
  <c r="AE848" i="1"/>
  <c r="AE190" i="1"/>
  <c r="AF190" i="1" s="1"/>
  <c r="AD337" i="1"/>
  <c r="AE337" i="1" s="1"/>
  <c r="AF335" i="1"/>
  <c r="AG335" i="1" s="1"/>
  <c r="AG473" i="1"/>
  <c r="AD521" i="1"/>
  <c r="AE521" i="1" s="1"/>
  <c r="AD480" i="1"/>
  <c r="AE480" i="1" s="1"/>
  <c r="AD594" i="1"/>
  <c r="AC613" i="1"/>
  <c r="AD613" i="1" s="1"/>
  <c r="AC595" i="1"/>
  <c r="AD595" i="1" s="1"/>
  <c r="AG754" i="1"/>
  <c r="AC799" i="1"/>
  <c r="AD799" i="1" s="1"/>
  <c r="AB868" i="1"/>
  <c r="AC868" i="1" s="1"/>
  <c r="AE910" i="1"/>
  <c r="AF1032" i="1"/>
  <c r="AG1032" i="1" s="1"/>
  <c r="AE375" i="1"/>
  <c r="AF375" i="1" s="1"/>
  <c r="AE749" i="1"/>
  <c r="AE517" i="1"/>
  <c r="AF517" i="1" s="1"/>
  <c r="AH708" i="1"/>
  <c r="AI708" i="1" s="1"/>
  <c r="AF858" i="1"/>
  <c r="AF395" i="1"/>
  <c r="AF188" i="1"/>
  <c r="AG188" i="1" s="1"/>
  <c r="AD206" i="1"/>
  <c r="AE342" i="1"/>
  <c r="AF342" i="1" s="1"/>
  <c r="AF430" i="1"/>
  <c r="AG430" i="1" s="1"/>
  <c r="AE380" i="1"/>
  <c r="AF380" i="1" s="1"/>
  <c r="AE391" i="1"/>
  <c r="AE418" i="1"/>
  <c r="AF418" i="1" s="1"/>
  <c r="AE401" i="1"/>
  <c r="AE399" i="1"/>
  <c r="AE541" i="1"/>
  <c r="AE665" i="1"/>
  <c r="AF665" i="1" s="1"/>
  <c r="AF661" i="1"/>
  <c r="AG661" i="1" s="1"/>
  <c r="AF618" i="1"/>
  <c r="AF679" i="1"/>
  <c r="AE935" i="1"/>
  <c r="AE1055" i="1"/>
  <c r="AG1072" i="1"/>
  <c r="AD42" i="1"/>
  <c r="AE42" i="1" s="1"/>
  <c r="AD107" i="1"/>
  <c r="AE107" i="1" s="1"/>
  <c r="AG92" i="1"/>
  <c r="AH92" i="1" s="1"/>
  <c r="AF138" i="1"/>
  <c r="AG138" i="1" s="1"/>
  <c r="AF125" i="1"/>
  <c r="AD158" i="1"/>
  <c r="AE166" i="1"/>
  <c r="AF166" i="1" s="1"/>
  <c r="AG227" i="1"/>
  <c r="AE209" i="1"/>
  <c r="AF153" i="1"/>
  <c r="AG153" i="1" s="1"/>
  <c r="AG405" i="1"/>
  <c r="AH405" i="1" s="1"/>
  <c r="AF389" i="1"/>
  <c r="AG389" i="1" s="1"/>
  <c r="AG377" i="1"/>
  <c r="AE447" i="1"/>
  <c r="AE493" i="1"/>
  <c r="AF726" i="1"/>
  <c r="AG726" i="1" s="1"/>
  <c r="AE825" i="1"/>
  <c r="AF983" i="1"/>
  <c r="AD957" i="1"/>
  <c r="AE957" i="1" s="1"/>
  <c r="AF1093" i="1"/>
  <c r="AF1132" i="1"/>
  <c r="AK1178" i="1"/>
  <c r="AE130" i="1"/>
  <c r="AE30" i="1"/>
  <c r="AF30" i="1" s="1"/>
  <c r="AB68" i="1"/>
  <c r="AC68" i="1" s="1"/>
  <c r="AE155" i="1"/>
  <c r="AF155" i="1" s="1"/>
  <c r="AE197" i="1"/>
  <c r="AF197" i="1" s="1"/>
  <c r="AF350" i="1"/>
  <c r="AF464" i="1"/>
  <c r="AG464" i="1" s="1"/>
  <c r="AD646" i="1"/>
  <c r="AC721" i="1"/>
  <c r="AD721" i="1" s="1"/>
  <c r="AG776" i="1"/>
  <c r="AC884" i="1"/>
  <c r="AF894" i="1"/>
  <c r="AF986" i="1"/>
  <c r="AG986" i="1" s="1"/>
  <c r="AF1009" i="1"/>
  <c r="AG1009" i="1" s="1"/>
  <c r="AF1011" i="1"/>
  <c r="AG1011" i="1" s="1"/>
  <c r="AE1015" i="1"/>
  <c r="AF1015" i="1" s="1"/>
  <c r="AE1082" i="1"/>
  <c r="AF1135" i="1"/>
  <c r="AD1154" i="1"/>
  <c r="AE1154" i="1" s="1"/>
  <c r="AF24" i="1"/>
  <c r="AG24" i="1" s="1"/>
  <c r="AE91" i="1"/>
  <c r="AE178" i="1"/>
  <c r="AF178" i="1" s="1"/>
  <c r="AD281" i="1"/>
  <c r="AE281" i="1" s="1"/>
  <c r="AD35" i="1"/>
  <c r="AE236" i="1"/>
  <c r="AF236" i="1" s="1"/>
  <c r="AF127" i="1"/>
  <c r="Z1219" i="1"/>
  <c r="Z1211" i="1"/>
  <c r="AC448" i="1"/>
  <c r="AD448" i="1" s="1"/>
  <c r="AE442" i="1"/>
  <c r="AE520" i="1"/>
  <c r="AG580" i="1"/>
  <c r="AH580" i="1" s="1"/>
  <c r="AE601" i="1"/>
  <c r="AF601" i="1" s="1"/>
  <c r="AE165" i="1"/>
  <c r="AE336" i="1"/>
  <c r="AD312" i="1"/>
  <c r="AF331" i="1"/>
  <c r="AE265" i="1"/>
  <c r="AE370" i="1"/>
  <c r="AF370" i="1" s="1"/>
  <c r="AD459" i="1"/>
  <c r="AD527" i="1"/>
  <c r="AE527" i="1" s="1"/>
  <c r="AD573" i="1"/>
  <c r="AE573" i="1" s="1"/>
  <c r="AF584" i="1"/>
  <c r="AG584" i="1" s="1"/>
  <c r="AF641" i="1"/>
  <c r="AD653" i="1"/>
  <c r="AD745" i="1"/>
  <c r="AC786" i="1"/>
  <c r="AD734" i="1"/>
  <c r="AE795" i="1"/>
  <c r="AF795" i="1" s="1"/>
  <c r="AD835" i="1"/>
  <c r="AF943" i="1"/>
  <c r="AG943" i="1" s="1"/>
  <c r="AD915" i="1"/>
  <c r="AE915" i="1" s="1"/>
  <c r="AE1058" i="1"/>
  <c r="AF1058" i="1" s="1"/>
  <c r="AC1122" i="1"/>
  <c r="AE959" i="1"/>
  <c r="AF959" i="1" s="1"/>
  <c r="AD939" i="1"/>
  <c r="AD919" i="1"/>
  <c r="AE919" i="1" s="1"/>
  <c r="AF1040" i="1"/>
  <c r="AF1085" i="1"/>
  <c r="AG1085" i="1" s="1"/>
  <c r="AF1134" i="1"/>
  <c r="AG1134" i="1" s="1"/>
  <c r="AE394" i="1"/>
  <c r="AF394" i="1" s="1"/>
  <c r="AE508" i="1"/>
  <c r="AG918" i="1"/>
  <c r="AH918" i="1" s="1"/>
  <c r="AF1107" i="1"/>
  <c r="AG1107" i="1" s="1"/>
  <c r="AE830" i="1"/>
  <c r="AB766" i="1"/>
  <c r="AE930" i="1"/>
  <c r="AF930" i="1" s="1"/>
  <c r="AE890" i="1"/>
  <c r="AF890" i="1" s="1"/>
  <c r="AD961" i="1"/>
  <c r="AE961" i="1" s="1"/>
  <c r="AH982" i="1"/>
  <c r="AE1078" i="1"/>
  <c r="AD1153" i="1"/>
  <c r="AE1153" i="1" s="1"/>
  <c r="AF777" i="1"/>
  <c r="AB28" i="1"/>
  <c r="AC28" i="1" s="1"/>
  <c r="AD314" i="1"/>
  <c r="AE314" i="1" s="1"/>
  <c r="AF272" i="1"/>
  <c r="AG272" i="1" s="1"/>
  <c r="AE421" i="1"/>
  <c r="AF421" i="1" s="1"/>
  <c r="AE392" i="1"/>
  <c r="AE347" i="1"/>
  <c r="AF365" i="1"/>
  <c r="AG365" i="1" s="1"/>
  <c r="AD551" i="1"/>
  <c r="AE551" i="1" s="1"/>
  <c r="AB409" i="1"/>
  <c r="AC409" i="1" s="1"/>
  <c r="AE538" i="1"/>
  <c r="AB507" i="1"/>
  <c r="AF603" i="1"/>
  <c r="AE610" i="1"/>
  <c r="AE645" i="1"/>
  <c r="AF645" i="1" s="1"/>
  <c r="AF755" i="1"/>
  <c r="AE770" i="1"/>
  <c r="AF770" i="1" s="1"/>
  <c r="AE828" i="1"/>
  <c r="AF828" i="1" s="1"/>
  <c r="AC902" i="1"/>
  <c r="AD902" i="1" s="1"/>
  <c r="AF1006" i="1"/>
  <c r="AF393" i="1"/>
  <c r="AE617" i="1"/>
  <c r="AF617" i="1" s="1"/>
  <c r="AE685" i="1"/>
  <c r="AE743" i="1"/>
  <c r="AF743" i="1" s="1"/>
  <c r="AD850" i="1"/>
  <c r="AC955" i="1"/>
  <c r="AD955" i="1" s="1"/>
  <c r="AE1052" i="1"/>
  <c r="AG1030" i="1"/>
  <c r="AE1156" i="1"/>
  <c r="AD811" i="1"/>
  <c r="AE811" i="1" s="1"/>
  <c r="AE1038" i="1"/>
  <c r="AD859" i="1"/>
  <c r="AD1021" i="1"/>
  <c r="AE1021" i="1" s="1"/>
  <c r="AD1139" i="1"/>
  <c r="AE34" i="1"/>
  <c r="AE237" i="1"/>
  <c r="AD346" i="1"/>
  <c r="AC673" i="1"/>
  <c r="AG883" i="1"/>
  <c r="AH883" i="1" s="1"/>
  <c r="AF1054" i="1"/>
  <c r="AF202" i="1"/>
  <c r="AG202" i="1" s="1"/>
  <c r="AD207" i="1"/>
  <c r="AE385" i="1"/>
  <c r="AF385" i="1" s="1"/>
  <c r="AD461" i="1"/>
  <c r="AD490" i="1"/>
  <c r="AC523" i="1"/>
  <c r="AG625" i="1"/>
  <c r="AH625" i="1" s="1"/>
  <c r="AF678" i="1"/>
  <c r="AD689" i="1"/>
  <c r="AD705" i="1"/>
  <c r="AE705" i="1" s="1"/>
  <c r="AE771" i="1"/>
  <c r="AF771" i="1" s="1"/>
  <c r="AE808" i="1"/>
  <c r="AF905" i="1"/>
  <c r="AG905" i="1" s="1"/>
  <c r="AE920" i="1"/>
  <c r="AE1100" i="1"/>
  <c r="AF1100" i="1" s="1"/>
  <c r="AF1136" i="1"/>
  <c r="AD309" i="1"/>
  <c r="AE309" i="1" s="1"/>
  <c r="AE452" i="1"/>
  <c r="AE495" i="1"/>
  <c r="AF495" i="1" s="1"/>
  <c r="AB596" i="1"/>
  <c r="AG662" i="1"/>
  <c r="AH662" i="1" s="1"/>
  <c r="AD744" i="1"/>
  <c r="AE744" i="1" s="1"/>
  <c r="AB222" i="1"/>
  <c r="AD212" i="1"/>
  <c r="AE212" i="1" s="1"/>
  <c r="AG318" i="1"/>
  <c r="AH318" i="1" s="1"/>
  <c r="AE334" i="1"/>
  <c r="AE492" i="1"/>
  <c r="AE509" i="1"/>
  <c r="AE643" i="1"/>
  <c r="AF681" i="1"/>
  <c r="AG681" i="1" s="1"/>
  <c r="AE759" i="1"/>
  <c r="AF759" i="1" s="1"/>
  <c r="AE821" i="1"/>
  <c r="AC888" i="1"/>
  <c r="AD888" i="1" s="1"/>
  <c r="AC952" i="1"/>
  <c r="AF1063" i="1"/>
  <c r="AB1117" i="1"/>
  <c r="AF1102" i="1"/>
  <c r="AB1019" i="1"/>
  <c r="AD1115" i="1"/>
  <c r="AE1147" i="1"/>
  <c r="AA1217" i="1"/>
  <c r="AB672" i="1"/>
  <c r="AC672" i="1" s="1"/>
  <c r="AE133" i="1"/>
  <c r="AE219" i="1"/>
  <c r="AE231" i="1"/>
  <c r="AB255" i="1"/>
  <c r="AD262" i="1"/>
  <c r="AE262" i="1" s="1"/>
  <c r="AD431" i="1"/>
  <c r="AE431" i="1" s="1"/>
  <c r="AE506" i="1"/>
  <c r="AF506" i="1" s="1"/>
  <c r="AD532" i="1"/>
  <c r="AD547" i="1"/>
  <c r="AE639" i="1"/>
  <c r="AF639" i="1" s="1"/>
  <c r="AD718" i="1"/>
  <c r="AE916" i="1"/>
  <c r="AF924" i="1"/>
  <c r="AB612" i="1"/>
  <c r="AC612" i="1" s="1"/>
  <c r="AD787" i="1"/>
  <c r="AE787" i="1" s="1"/>
  <c r="AE757" i="1"/>
  <c r="AF282" i="1"/>
  <c r="AF606" i="1"/>
  <c r="AG606" i="1" s="1"/>
  <c r="AF266" i="1"/>
  <c r="AE247" i="1"/>
  <c r="AF247" i="1" s="1"/>
  <c r="AF443" i="1"/>
  <c r="AG443" i="1" s="1"/>
  <c r="AF439" i="1"/>
  <c r="AG439" i="1" s="1"/>
  <c r="AG640" i="1"/>
  <c r="AD711" i="1"/>
  <c r="AF1071" i="1"/>
  <c r="AG66" i="1"/>
  <c r="AF404" i="1"/>
  <c r="AD593" i="1"/>
  <c r="AE593" i="1" s="1"/>
  <c r="AD713" i="1"/>
  <c r="AF154" i="1"/>
  <c r="AG154" i="1" s="1"/>
  <c r="AE156" i="1"/>
  <c r="AF82" i="1"/>
  <c r="AE146" i="1"/>
  <c r="AH205" i="1"/>
  <c r="AD58" i="1"/>
  <c r="AE58" i="1" s="1"/>
  <c r="AD160" i="1"/>
  <c r="AE184" i="1"/>
  <c r="AF184" i="1" s="1"/>
  <c r="AF276" i="1"/>
  <c r="AF374" i="1"/>
  <c r="AF616" i="1"/>
  <c r="AF686" i="1"/>
  <c r="AF761" i="1"/>
  <c r="AG761" i="1" s="1"/>
  <c r="AF844" i="1"/>
  <c r="AG844" i="1" s="1"/>
  <c r="AD992" i="1"/>
  <c r="AF1042" i="1"/>
  <c r="AG1093" i="1"/>
  <c r="AG70" i="1"/>
  <c r="AH70" i="1" s="1"/>
  <c r="AE73" i="1"/>
  <c r="AF73" i="1" s="1"/>
  <c r="AF47" i="1"/>
  <c r="AE64" i="1"/>
  <c r="AF53" i="1"/>
  <c r="AG233" i="1"/>
  <c r="AF294" i="1"/>
  <c r="AF69" i="1"/>
  <c r="AE167" i="1"/>
  <c r="AF196" i="1"/>
  <c r="AF450" i="1"/>
  <c r="AG384" i="1"/>
  <c r="AF481" i="1"/>
  <c r="AG481" i="1" s="1"/>
  <c r="AG637" i="1"/>
  <c r="AH637" i="1" s="1"/>
  <c r="AE19" i="1"/>
  <c r="AC67" i="1"/>
  <c r="AD67" i="1" s="1"/>
  <c r="AF55" i="1"/>
  <c r="AH104" i="1"/>
  <c r="AG259" i="1"/>
  <c r="AH259" i="1" s="1"/>
  <c r="AE208" i="1"/>
  <c r="AB214" i="1"/>
  <c r="AC214" i="1" s="1"/>
  <c r="AG215" i="1"/>
  <c r="AB323" i="1"/>
  <c r="AH246" i="1"/>
  <c r="AI246" i="1" s="1"/>
  <c r="AE256" i="1"/>
  <c r="AD83" i="1"/>
  <c r="AE109" i="1"/>
  <c r="AF117" i="1"/>
  <c r="AD54" i="1"/>
  <c r="AE54" i="1" s="1"/>
  <c r="AD21" i="1"/>
  <c r="AE21" i="1" s="1"/>
  <c r="AG74" i="1"/>
  <c r="AE115" i="1"/>
  <c r="AF225" i="1"/>
  <c r="AF135" i="1"/>
  <c r="AD317" i="1"/>
  <c r="AE317" i="1" s="1"/>
  <c r="AF351" i="1"/>
  <c r="AD269" i="1"/>
  <c r="AG310" i="1"/>
  <c r="AH310" i="1" s="1"/>
  <c r="AE13" i="1"/>
  <c r="AD106" i="1"/>
  <c r="AE106" i="1" s="1"/>
  <c r="AE206" i="1"/>
  <c r="AF352" i="1"/>
  <c r="AG273" i="1"/>
  <c r="AE330" i="1"/>
  <c r="AG470" i="1"/>
  <c r="AH470" i="1" s="1"/>
  <c r="AE577" i="1"/>
  <c r="AF577" i="1" s="1"/>
  <c r="AF623" i="1"/>
  <c r="AF688" i="1"/>
  <c r="AG679" i="1"/>
  <c r="AE740" i="1"/>
  <c r="AF783" i="1"/>
  <c r="AG783" i="1" s="1"/>
  <c r="AG865" i="1"/>
  <c r="AE782" i="1"/>
  <c r="AE901" i="1"/>
  <c r="AF972" i="1"/>
  <c r="AE1023" i="1"/>
  <c r="AD1146" i="1"/>
  <c r="AE1146" i="1" s="1"/>
  <c r="AE157" i="1"/>
  <c r="AF157" i="1" s="1"/>
  <c r="AE27" i="1"/>
  <c r="AD50" i="1"/>
  <c r="AF102" i="1"/>
  <c r="AE239" i="1"/>
  <c r="AG284" i="1"/>
  <c r="AF228" i="1"/>
  <c r="AF305" i="1"/>
  <c r="AG305" i="1" s="1"/>
  <c r="AE325" i="1"/>
  <c r="AF325" i="1" s="1"/>
  <c r="AD460" i="1"/>
  <c r="AE460" i="1" s="1"/>
  <c r="AF382" i="1"/>
  <c r="AG382" i="1" s="1"/>
  <c r="AF376" i="1"/>
  <c r="AG423" i="1"/>
  <c r="AF531" i="1"/>
  <c r="AE525" i="1"/>
  <c r="AE638" i="1"/>
  <c r="AE622" i="1"/>
  <c r="AF871" i="1"/>
  <c r="AE875" i="1"/>
  <c r="AG912" i="1"/>
  <c r="AH912" i="1" s="1"/>
  <c r="AF926" i="1"/>
  <c r="AB1008" i="1"/>
  <c r="AF1026" i="1"/>
  <c r="AF1057" i="1"/>
  <c r="AE98" i="1"/>
  <c r="AF148" i="1"/>
  <c r="AE25" i="1"/>
  <c r="AF25" i="1" s="1"/>
  <c r="AA1213" i="1"/>
  <c r="AB23" i="1"/>
  <c r="AD118" i="1"/>
  <c r="AE118" i="1" s="1"/>
  <c r="AE140" i="1"/>
  <c r="AF140" i="1" s="1"/>
  <c r="AF41" i="1"/>
  <c r="AF201" i="1"/>
  <c r="AG201" i="1" s="1"/>
  <c r="AH241" i="1"/>
  <c r="AE245" i="1"/>
  <c r="AF288" i="1"/>
  <c r="AE369" i="1"/>
  <c r="AD440" i="1"/>
  <c r="AC558" i="1"/>
  <c r="AD558" i="1" s="1"/>
  <c r="AE425" i="1"/>
  <c r="AF425" i="1" s="1"/>
  <c r="AC505" i="1"/>
  <c r="AD505" i="1" s="1"/>
  <c r="AE539" i="1"/>
  <c r="AD630" i="1"/>
  <c r="AH747" i="1"/>
  <c r="AF820" i="1"/>
  <c r="AF812" i="1"/>
  <c r="AG812" i="1" s="1"/>
  <c r="AF833" i="1"/>
  <c r="AF880" i="1"/>
  <c r="AF928" i="1"/>
  <c r="AG928" i="1" s="1"/>
  <c r="AE903" i="1"/>
  <c r="AD999" i="1"/>
  <c r="AC97" i="1"/>
  <c r="AG84" i="1"/>
  <c r="AH84" i="1" s="1"/>
  <c r="AF142" i="1"/>
  <c r="AE229" i="1"/>
  <c r="AF229" i="1" s="1"/>
  <c r="AF274" i="1"/>
  <c r="AD300" i="1"/>
  <c r="AD292" i="1"/>
  <c r="AE292" i="1" s="1"/>
  <c r="AF301" i="1"/>
  <c r="AE402" i="1"/>
  <c r="AB263" i="1"/>
  <c r="AB491" i="1"/>
  <c r="AC491" i="1" s="1"/>
  <c r="AG633" i="1"/>
  <c r="AE629" i="1"/>
  <c r="AF108" i="1"/>
  <c r="AF181" i="1"/>
  <c r="AE242" i="1"/>
  <c r="AH268" i="1"/>
  <c r="AD299" i="1"/>
  <c r="AE406" i="1"/>
  <c r="AF406" i="1" s="1"/>
  <c r="AE485" i="1"/>
  <c r="AF485" i="1" s="1"/>
  <c r="AD524" i="1"/>
  <c r="AE524" i="1" s="1"/>
  <c r="AE471" i="1"/>
  <c r="AF471" i="1" s="1"/>
  <c r="AE696" i="1"/>
  <c r="AB805" i="1"/>
  <c r="AC805" i="1" s="1"/>
  <c r="AE896" i="1"/>
  <c r="AF896" i="1" s="1"/>
  <c r="AF936" i="1"/>
  <c r="AF971" i="1"/>
  <c r="AG971" i="1" s="1"/>
  <c r="AF1005" i="1"/>
  <c r="AD1141" i="1"/>
  <c r="AE845" i="1"/>
  <c r="AF845" i="1" s="1"/>
  <c r="AE948" i="1"/>
  <c r="AF948" i="1" s="1"/>
  <c r="AE939" i="1"/>
  <c r="AF1018" i="1"/>
  <c r="AD1025" i="1"/>
  <c r="AE530" i="1"/>
  <c r="AE526" i="1"/>
  <c r="AF526" i="1" s="1"/>
  <c r="AF624" i="1"/>
  <c r="AH715" i="1"/>
  <c r="AG857" i="1"/>
  <c r="AG975" i="1"/>
  <c r="AE991" i="1"/>
  <c r="AD1053" i="1"/>
  <c r="AG1102" i="1"/>
  <c r="AD803" i="1"/>
  <c r="AE934" i="1"/>
  <c r="AF934" i="1" s="1"/>
  <c r="AD1020" i="1"/>
  <c r="AE1112" i="1"/>
  <c r="AD1075" i="1"/>
  <c r="AE1075" i="1" s="1"/>
  <c r="AF63" i="1"/>
  <c r="AG63" i="1" s="1"/>
  <c r="AG86" i="1"/>
  <c r="AE397" i="1"/>
  <c r="AF433" i="1"/>
  <c r="AG433" i="1" s="1"/>
  <c r="AE416" i="1"/>
  <c r="AE422" i="1"/>
  <c r="AE562" i="1"/>
  <c r="AD489" i="1"/>
  <c r="AE398" i="1"/>
  <c r="AF398" i="1" s="1"/>
  <c r="AE565" i="1"/>
  <c r="AF610" i="1"/>
  <c r="AB691" i="1"/>
  <c r="AC691" i="1" s="1"/>
  <c r="AF802" i="1"/>
  <c r="AE836" i="1"/>
  <c r="AE862" i="1"/>
  <c r="AE956" i="1"/>
  <c r="AF956" i="1" s="1"/>
  <c r="AH368" i="1"/>
  <c r="AE372" i="1"/>
  <c r="AF476" i="1"/>
  <c r="AF511" i="1"/>
  <c r="AE605" i="1"/>
  <c r="AE648" i="1"/>
  <c r="AE725" i="1"/>
  <c r="AF889" i="1"/>
  <c r="AE929" i="1"/>
  <c r="AF929" i="1" s="1"/>
  <c r="AH984" i="1"/>
  <c r="AF854" i="1"/>
  <c r="AF1048" i="1"/>
  <c r="AD29" i="1"/>
  <c r="AF17" i="1"/>
  <c r="AG17" i="1" s="1"/>
  <c r="AE997" i="1"/>
  <c r="AF997" i="1" s="1"/>
  <c r="AE1071" i="1"/>
  <c r="AG769" i="1"/>
  <c r="AG874" i="1"/>
  <c r="AB1109" i="1"/>
  <c r="AF100" i="1"/>
  <c r="AG186" i="1"/>
  <c r="AB230" i="1"/>
  <c r="AE419" i="1"/>
  <c r="AF419" i="1" s="1"/>
  <c r="AF455" i="1"/>
  <c r="AD329" i="1"/>
  <c r="AE329" i="1" s="1"/>
  <c r="AF467" i="1"/>
  <c r="AE486" i="1"/>
  <c r="AE487" i="1"/>
  <c r="AF487" i="1" s="1"/>
  <c r="AE586" i="1"/>
  <c r="AG576" i="1"/>
  <c r="AG710" i="1"/>
  <c r="AF774" i="1"/>
  <c r="AE866" i="1"/>
  <c r="AF866" i="1" s="1"/>
  <c r="AG906" i="1"/>
  <c r="AG932" i="1"/>
  <c r="AF1028" i="1"/>
  <c r="AD1150" i="1"/>
  <c r="AE121" i="1"/>
  <c r="AF445" i="1"/>
  <c r="AB535" i="1"/>
  <c r="AC535" i="1" s="1"/>
  <c r="AE636" i="1"/>
  <c r="AB634" i="1"/>
  <c r="AC634" i="1" s="1"/>
  <c r="AE733" i="1"/>
  <c r="AB1218" i="1"/>
  <c r="AD132" i="1"/>
  <c r="AE132" i="1" s="1"/>
  <c r="AF139" i="1"/>
  <c r="AG139" i="1" s="1"/>
  <c r="AD249" i="1"/>
  <c r="AE355" i="1"/>
  <c r="AD223" i="1"/>
  <c r="AF353" i="1"/>
  <c r="AD387" i="1"/>
  <c r="AD332" i="1"/>
  <c r="AE332" i="1" s="1"/>
  <c r="AE468" i="1"/>
  <c r="AE533" i="1"/>
  <c r="AE514" i="1"/>
  <c r="AF514" i="1" s="1"/>
  <c r="AE542" i="1"/>
  <c r="AD598" i="1"/>
  <c r="AE670" i="1"/>
  <c r="AD719" i="1"/>
  <c r="AB813" i="1"/>
  <c r="AB1215" i="1" s="1"/>
  <c r="AE792" i="1"/>
  <c r="AB823" i="1"/>
  <c r="AC823" i="1" s="1"/>
  <c r="AF940" i="1"/>
  <c r="AD947" i="1"/>
  <c r="AE947" i="1" s="1"/>
  <c r="AC973" i="1"/>
  <c r="AF1081" i="1"/>
  <c r="AF1151" i="1"/>
  <c r="AG1151" i="1" s="1"/>
  <c r="AH1158" i="1"/>
  <c r="AJ1159" i="1"/>
  <c r="AJ1158" i="1" s="1"/>
  <c r="AD1036" i="1"/>
  <c r="AE1036" i="1" s="1"/>
  <c r="AG747" i="1"/>
  <c r="AB735" i="1"/>
  <c r="AD964" i="1"/>
  <c r="AB1045" i="1"/>
  <c r="AC1045" i="1" s="1"/>
  <c r="AE144" i="1"/>
  <c r="AE250" i="1"/>
  <c r="AE258" i="1"/>
  <c r="AE298" i="1"/>
  <c r="AF298" i="1" s="1"/>
  <c r="AE367" i="1"/>
  <c r="AF462" i="1"/>
  <c r="AD466" i="1"/>
  <c r="AE532" i="1"/>
  <c r="AD737" i="1"/>
  <c r="AD832" i="1"/>
  <c r="AF822" i="1"/>
  <c r="AF898" i="1"/>
  <c r="AD931" i="1"/>
  <c r="AE998" i="1"/>
  <c r="AF998" i="1" s="1"/>
  <c r="AD1031" i="1"/>
  <c r="AE1031" i="1" s="1"/>
  <c r="AC642" i="1"/>
  <c r="AG567" i="1"/>
  <c r="AH567" i="1" s="1"/>
  <c r="AD1061" i="1"/>
  <c r="AE1061" i="1" s="1"/>
  <c r="AE814" i="1"/>
  <c r="AF976" i="1"/>
  <c r="AE818" i="1"/>
  <c r="AE826" i="1"/>
  <c r="AG26" i="1"/>
  <c r="AH26" i="1" s="1"/>
  <c r="AF171" i="1"/>
  <c r="AG171" i="1" s="1"/>
  <c r="AF45" i="1"/>
  <c r="AF778" i="1"/>
  <c r="AF903" i="1"/>
  <c r="AF483" i="1"/>
  <c r="AG483" i="1" s="1"/>
  <c r="AD609" i="1"/>
  <c r="AE609" i="1" s="1"/>
  <c r="AH273" i="1"/>
  <c r="AG500" i="1"/>
  <c r="AE571" i="1"/>
  <c r="AF631" i="1"/>
  <c r="AF674" i="1"/>
  <c r="AF663" i="1"/>
  <c r="AG663" i="1" s="1"/>
  <c r="AE700" i="1"/>
  <c r="AF700" i="1" s="1"/>
  <c r="AE680" i="1"/>
  <c r="AF680" i="1" s="1"/>
  <c r="AF716" i="1"/>
  <c r="AE841" i="1"/>
  <c r="AG816" i="1"/>
  <c r="AH951" i="1"/>
  <c r="AI951" i="1" s="1"/>
  <c r="AD927" i="1"/>
  <c r="AB1047" i="1"/>
  <c r="AC1047" i="1" s="1"/>
  <c r="AE967" i="1"/>
  <c r="AE988" i="1"/>
  <c r="AF988" i="1" s="1"/>
  <c r="AB1125" i="1"/>
  <c r="AE692" i="1"/>
  <c r="AH709" i="1"/>
  <c r="AE788" i="1"/>
  <c r="AB853" i="1"/>
  <c r="AE974" i="1"/>
  <c r="AH870" i="1"/>
  <c r="AG870" i="1"/>
  <c r="AF899" i="1"/>
  <c r="AG55" i="1"/>
  <c r="AE216" i="1"/>
  <c r="AF216" i="1" s="1"/>
  <c r="AE218" i="1"/>
  <c r="AH275" i="1"/>
  <c r="AF253" i="1"/>
  <c r="AE356" i="1"/>
  <c r="AF356" i="1" s="1"/>
  <c r="AE304" i="1"/>
  <c r="AF416" i="1"/>
  <c r="AE459" i="1"/>
  <c r="AD474" i="1"/>
  <c r="AB559" i="1"/>
  <c r="AF628" i="1"/>
  <c r="AH776" i="1"/>
  <c r="AE842" i="1"/>
  <c r="AF842" i="1" s="1"/>
  <c r="AD807" i="1"/>
  <c r="AE444" i="1"/>
  <c r="AF372" i="1"/>
  <c r="AG482" i="1"/>
  <c r="AD579" i="1"/>
  <c r="AE579" i="1" s="1"/>
  <c r="AE779" i="1"/>
  <c r="AD1010" i="1"/>
  <c r="AF1052" i="1"/>
  <c r="AB1088" i="1"/>
  <c r="AF1156" i="1"/>
  <c r="AE765" i="1"/>
  <c r="AD824" i="1"/>
  <c r="AB950" i="1"/>
  <c r="AC950" i="1" s="1"/>
  <c r="AE1079" i="1"/>
  <c r="AF1079" i="1" s="1"/>
  <c r="AG119" i="1"/>
  <c r="AF134" i="1"/>
  <c r="AG134" i="1" s="1"/>
  <c r="AD1051" i="1"/>
  <c r="AD772" i="1"/>
  <c r="AE772" i="1" s="1"/>
  <c r="AG953" i="1"/>
  <c r="AH953" i="1" s="1"/>
  <c r="AG1118" i="1"/>
  <c r="AH168" i="1"/>
  <c r="AF240" i="1"/>
  <c r="AF174" i="1"/>
  <c r="AE254" i="1"/>
  <c r="AG358" i="1"/>
  <c r="AH358" i="1" s="1"/>
  <c r="AG427" i="1"/>
  <c r="AE503" i="1"/>
  <c r="AF503" i="1" s="1"/>
  <c r="AF488" i="1"/>
  <c r="AG488" i="1" s="1"/>
  <c r="AG546" i="1"/>
  <c r="AE590" i="1"/>
  <c r="AE654" i="1"/>
  <c r="AF654" i="1" s="1"/>
  <c r="AD727" i="1"/>
  <c r="AE727" i="1" s="1"/>
  <c r="AD887" i="1"/>
  <c r="AE960" i="1"/>
  <c r="AE968" i="1"/>
  <c r="AD121" i="1"/>
  <c r="AF286" i="1"/>
  <c r="AF509" i="1"/>
  <c r="AE512" i="1"/>
  <c r="AF512" i="1" s="1"/>
  <c r="AB465" i="1"/>
  <c r="AE599" i="1"/>
  <c r="AF611" i="1"/>
  <c r="AD666" i="1"/>
  <c r="AD652" i="1"/>
  <c r="AE652" i="1" s="1"/>
  <c r="AG656" i="1"/>
  <c r="AH656" i="1" s="1"/>
  <c r="AE706" i="1"/>
  <c r="AF706" i="1" s="1"/>
  <c r="AG717" i="1"/>
  <c r="AH717" i="1" s="1"/>
  <c r="AF88" i="1"/>
  <c r="AG88" i="1" s="1"/>
  <c r="AF172" i="1"/>
  <c r="AE193" i="1"/>
  <c r="AE257" i="1"/>
  <c r="AE260" i="1"/>
  <c r="AE308" i="1"/>
  <c r="AF308" i="1" s="1"/>
  <c r="AF553" i="1"/>
  <c r="AG553" i="1" s="1"/>
  <c r="AE557" i="1"/>
  <c r="AB543" i="1"/>
  <c r="AC543" i="1" s="1"/>
  <c r="AE615" i="1"/>
  <c r="AF701" i="1"/>
  <c r="AG701" i="1" s="1"/>
  <c r="AE781" i="1"/>
  <c r="AD855" i="1"/>
  <c r="AB867" i="1"/>
  <c r="AG940" i="1"/>
  <c r="AD1033" i="1"/>
  <c r="AE1033" i="1" s="1"/>
  <c r="AH1168" i="1"/>
  <c r="AJ1169" i="1"/>
  <c r="AJ1168" i="1" s="1"/>
  <c r="AE1097" i="1"/>
  <c r="AF1097" i="1" s="1"/>
  <c r="AE1101" i="1"/>
  <c r="AF1101" i="1" s="1"/>
  <c r="AF704" i="1"/>
  <c r="AE722" i="1"/>
  <c r="AG96" i="1"/>
  <c r="AH96" i="1" s="1"/>
  <c r="AF143" i="1"/>
  <c r="AE244" i="1"/>
  <c r="AF324" i="1"/>
  <c r="AE411" i="1"/>
  <c r="AE438" i="1"/>
  <c r="AE478" i="1"/>
  <c r="AD510" i="1"/>
  <c r="AE600" i="1"/>
  <c r="AE607" i="1"/>
  <c r="AD893" i="1"/>
  <c r="AF962" i="1"/>
  <c r="AG962" i="1" s="1"/>
  <c r="AF760" i="1"/>
  <c r="AE1067" i="1"/>
  <c r="AF1067" i="1" s="1"/>
  <c r="AE1124" i="1"/>
  <c r="AF1124" i="1" s="1"/>
  <c r="AE970" i="1"/>
  <c r="AF970" i="1" s="1"/>
  <c r="AG62" i="1" l="1"/>
  <c r="AH62" i="1"/>
  <c r="AH1000" i="1"/>
  <c r="AG892" i="1"/>
  <c r="AF892" i="1"/>
  <c r="AG1158" i="1"/>
  <c r="AF414" i="1"/>
  <c r="AH1095" i="1"/>
  <c r="AE362" i="1"/>
  <c r="AF362" i="1" s="1"/>
  <c r="AF187" i="1"/>
  <c r="AG1095" i="1"/>
  <c r="AE1149" i="1"/>
  <c r="AF1149" i="1"/>
  <c r="AF1089" i="1"/>
  <c r="AG1089" i="1" s="1"/>
  <c r="AF327" i="1"/>
  <c r="AE946" i="1"/>
  <c r="AE327" i="1"/>
  <c r="AI139" i="1"/>
  <c r="AD1218" i="1"/>
  <c r="AJ358" i="1"/>
  <c r="AF185" i="1"/>
  <c r="AG185" i="1" s="1"/>
  <c r="AG179" i="1"/>
  <c r="AH179" i="1" s="1"/>
  <c r="AF1146" i="1"/>
  <c r="AH351" i="1"/>
  <c r="AF787" i="1"/>
  <c r="AC1218" i="1"/>
  <c r="AF314" i="1"/>
  <c r="AG314" i="1" s="1"/>
  <c r="AG830" i="1"/>
  <c r="AF1154" i="1"/>
  <c r="AG30" i="1"/>
  <c r="AE613" i="1"/>
  <c r="AF613" i="1" s="1"/>
  <c r="AG1040" i="1"/>
  <c r="AF452" i="1"/>
  <c r="AG452" i="1" s="1"/>
  <c r="AG703" i="1"/>
  <c r="AF685" i="1"/>
  <c r="AG685" i="1" s="1"/>
  <c r="AD911" i="1"/>
  <c r="AI87" i="1"/>
  <c r="AJ87" i="1" s="1"/>
  <c r="AF808" i="1"/>
  <c r="AG808" i="1" s="1"/>
  <c r="AE885" i="1"/>
  <c r="AG224" i="1"/>
  <c r="AG1005" i="1"/>
  <c r="AH1005" i="1" s="1"/>
  <c r="AG1114" i="1"/>
  <c r="AH1114" i="1" s="1"/>
  <c r="AG628" i="1"/>
  <c r="AH628" i="1" s="1"/>
  <c r="AG1026" i="1"/>
  <c r="AH1026" i="1" s="1"/>
  <c r="AG291" i="1"/>
  <c r="AG561" i="1"/>
  <c r="AF295" i="1"/>
  <c r="AG295" i="1" s="1"/>
  <c r="AF149" i="1"/>
  <c r="AG149" i="1" s="1"/>
  <c r="AH1121" i="1"/>
  <c r="AH227" i="1"/>
  <c r="AI227" i="1" s="1"/>
  <c r="AG301" i="1"/>
  <c r="AF36" i="1"/>
  <c r="AG36" i="1" s="1"/>
  <c r="AD831" i="1"/>
  <c r="AH978" i="1"/>
  <c r="AI978" i="1" s="1"/>
  <c r="AG751" i="1"/>
  <c r="AF756" i="1"/>
  <c r="AG756" i="1" s="1"/>
  <c r="AH49" i="1"/>
  <c r="AI49" i="1" s="1"/>
  <c r="AG1044" i="1"/>
  <c r="AH1044" i="1" s="1"/>
  <c r="AH111" i="1"/>
  <c r="AG780" i="1"/>
  <c r="AH780" i="1" s="1"/>
  <c r="AH477" i="1"/>
  <c r="AI477" i="1" s="1"/>
  <c r="AG81" i="1"/>
  <c r="AH81" i="1" s="1"/>
  <c r="AH377" i="1"/>
  <c r="AI377" i="1" s="1"/>
  <c r="AH710" i="1"/>
  <c r="AI195" i="1"/>
  <c r="AF38" i="1"/>
  <c r="AG38" i="1" s="1"/>
  <c r="AG659" i="1"/>
  <c r="AH248" i="1"/>
  <c r="AI248" i="1" s="1"/>
  <c r="AE1096" i="1"/>
  <c r="AF1096" i="1" s="1"/>
  <c r="AG762" i="1"/>
  <c r="AH762" i="1" s="1"/>
  <c r="AH482" i="1"/>
  <c r="AI482" i="1" s="1"/>
  <c r="AI168" i="1"/>
  <c r="AH775" i="1"/>
  <c r="AI775" i="1" s="1"/>
  <c r="AI150" i="1"/>
  <c r="AG196" i="1"/>
  <c r="AH816" i="1"/>
  <c r="AI816" i="1" s="1"/>
  <c r="AG350" i="1"/>
  <c r="AF454" i="1"/>
  <c r="AG454" i="1" s="1"/>
  <c r="AC559" i="1"/>
  <c r="AH483" i="1"/>
  <c r="AH1151" i="1"/>
  <c r="AI1151" i="1" s="1"/>
  <c r="AG514" i="1"/>
  <c r="AH17" i="1"/>
  <c r="AG229" i="1"/>
  <c r="AG1101" i="1"/>
  <c r="AH1101" i="1" s="1"/>
  <c r="AH172" i="1"/>
  <c r="AE1053" i="1"/>
  <c r="AF1053" i="1" s="1"/>
  <c r="AD1047" i="1"/>
  <c r="AE1047" i="1" s="1"/>
  <c r="AF818" i="1"/>
  <c r="AG818" i="1" s="1"/>
  <c r="AC813" i="1"/>
  <c r="AD813" i="1" s="1"/>
  <c r="AH139" i="1"/>
  <c r="AC1109" i="1"/>
  <c r="AF489" i="1"/>
  <c r="AD491" i="1"/>
  <c r="AG903" i="1"/>
  <c r="AH903" i="1" s="1"/>
  <c r="AE630" i="1"/>
  <c r="AF630" i="1" s="1"/>
  <c r="AB1213" i="1"/>
  <c r="AH382" i="1"/>
  <c r="AF317" i="1"/>
  <c r="AI259" i="1"/>
  <c r="AF817" i="1"/>
  <c r="AG817" i="1" s="1"/>
  <c r="AF13" i="1"/>
  <c r="AG455" i="1"/>
  <c r="AD612" i="1"/>
  <c r="AC255" i="1"/>
  <c r="AD255" i="1" s="1"/>
  <c r="AG509" i="1"/>
  <c r="AC222" i="1"/>
  <c r="AD222" i="1" s="1"/>
  <c r="AF309" i="1"/>
  <c r="AG771" i="1"/>
  <c r="AI625" i="1"/>
  <c r="AG1081" i="1"/>
  <c r="AH1081" i="1" s="1"/>
  <c r="AF811" i="1"/>
  <c r="AG811" i="1" s="1"/>
  <c r="AG617" i="1"/>
  <c r="AH617" i="1" s="1"/>
  <c r="AG645" i="1"/>
  <c r="AH645" i="1" s="1"/>
  <c r="AF551" i="1"/>
  <c r="AG551" i="1" s="1"/>
  <c r="AG1063" i="1"/>
  <c r="AH1063" i="1" s="1"/>
  <c r="AH1107" i="1"/>
  <c r="AE1122" i="1"/>
  <c r="AG601" i="1"/>
  <c r="AH601" i="1" s="1"/>
  <c r="AG236" i="1"/>
  <c r="AH236" i="1" s="1"/>
  <c r="AH200" i="1"/>
  <c r="AF206" i="1"/>
  <c r="AD868" i="1"/>
  <c r="AE868" i="1" s="1"/>
  <c r="AE714" i="1"/>
  <c r="AG306" i="1"/>
  <c r="AG445" i="1"/>
  <c r="AH445" i="1" s="1"/>
  <c r="AC457" i="1"/>
  <c r="AD673" i="1"/>
  <c r="AE673" i="1" s="1"/>
  <c r="AF564" i="1"/>
  <c r="AG564" i="1" s="1"/>
  <c r="AC911" i="1"/>
  <c r="AD786" i="1"/>
  <c r="AH126" i="1"/>
  <c r="AD884" i="1"/>
  <c r="AH386" i="1"/>
  <c r="AH173" i="1"/>
  <c r="AI1012" i="1"/>
  <c r="AJ1012" i="1" s="1"/>
  <c r="AH22" i="1"/>
  <c r="AG162" i="1"/>
  <c r="AI76" i="1"/>
  <c r="AJ76" i="1" s="1"/>
  <c r="AJ48" i="1"/>
  <c r="AK48" i="1" s="1"/>
  <c r="AD797" i="1"/>
  <c r="AF561" i="1"/>
  <c r="AH1108" i="1"/>
  <c r="AI1108" i="1" s="1"/>
  <c r="AG476" i="1"/>
  <c r="AH476" i="1" s="1"/>
  <c r="AG264" i="1"/>
  <c r="AH264" i="1" s="1"/>
  <c r="AG1046" i="1"/>
  <c r="AG441" i="1"/>
  <c r="AF839" i="1"/>
  <c r="AG839" i="1" s="1"/>
  <c r="AG583" i="1"/>
  <c r="AF581" i="1"/>
  <c r="AH321" i="1"/>
  <c r="AH608" i="1"/>
  <c r="AH591" i="1"/>
  <c r="AG277" i="1"/>
  <c r="AF130" i="1"/>
  <c r="AH1056" i="1"/>
  <c r="AI1056" i="1" s="1"/>
  <c r="AD885" i="1"/>
  <c r="AH798" i="1"/>
  <c r="AG437" i="1"/>
  <c r="AH437" i="1" s="1"/>
  <c r="AG137" i="1"/>
  <c r="AC847" i="1"/>
  <c r="AD847" i="1" s="1"/>
  <c r="AD827" i="1"/>
  <c r="AE827" i="1" s="1"/>
  <c r="AG864" i="1"/>
  <c r="AC1004" i="1"/>
  <c r="AD1004" i="1" s="1"/>
  <c r="AG990" i="1"/>
  <c r="AI707" i="1"/>
  <c r="AH469" i="1"/>
  <c r="AH313" i="1"/>
  <c r="AI313" i="1" s="1"/>
  <c r="AI71" i="1"/>
  <c r="AJ71" i="1" s="1"/>
  <c r="AI275" i="1"/>
  <c r="AG846" i="1"/>
  <c r="AC831" i="1"/>
  <c r="AI954" i="1"/>
  <c r="AG566" i="1"/>
  <c r="AH566" i="1" s="1"/>
  <c r="AG436" i="1"/>
  <c r="AG588" i="1"/>
  <c r="AH588" i="1" s="1"/>
  <c r="AF252" i="1"/>
  <c r="AG800" i="1"/>
  <c r="AH800" i="1" s="1"/>
  <c r="AC614" i="1"/>
  <c r="AD614" i="1" s="1"/>
  <c r="AF848" i="1"/>
  <c r="AG848" i="1" s="1"/>
  <c r="AC549" i="1"/>
  <c r="AD549" i="1" s="1"/>
  <c r="AE354" i="1"/>
  <c r="AF513" i="1"/>
  <c r="AG513" i="1" s="1"/>
  <c r="AC1099" i="1"/>
  <c r="AG114" i="1"/>
  <c r="AH114" i="1" s="1"/>
  <c r="AF981" i="1"/>
  <c r="AG981" i="1" s="1"/>
  <c r="AG801" i="1"/>
  <c r="AH316" i="1"/>
  <c r="AG46" i="1"/>
  <c r="AI621" i="1"/>
  <c r="AJ621" i="1" s="1"/>
  <c r="AH131" i="1"/>
  <c r="AH1049" i="1"/>
  <c r="AI1049" i="1" s="1"/>
  <c r="AG40" i="1"/>
  <c r="AH40" i="1" s="1"/>
  <c r="AF599" i="1"/>
  <c r="AG599" i="1" s="1"/>
  <c r="AI1000" i="1"/>
  <c r="AH693" i="1"/>
  <c r="AG668" i="1"/>
  <c r="AF260" i="1"/>
  <c r="AG260" i="1" s="1"/>
  <c r="AD723" i="1"/>
  <c r="AE723" i="1" s="1"/>
  <c r="AE252" i="1"/>
  <c r="AG124" i="1"/>
  <c r="AH124" i="1" s="1"/>
  <c r="AG976" i="1"/>
  <c r="AH976" i="1" s="1"/>
  <c r="AD793" i="1"/>
  <c r="AE793" i="1" s="1"/>
  <c r="AD434" i="1"/>
  <c r="AG164" i="1"/>
  <c r="AH1155" i="1"/>
  <c r="AI1155" i="1" s="1"/>
  <c r="AI715" i="1"/>
  <c r="AJ715" i="1" s="1"/>
  <c r="AG123" i="1"/>
  <c r="AH123" i="1" s="1"/>
  <c r="AG286" i="1"/>
  <c r="AF256" i="1"/>
  <c r="AG256" i="1" s="1"/>
  <c r="AG690" i="1"/>
  <c r="AH690" i="1" s="1"/>
  <c r="AF291" i="1"/>
  <c r="AF862" i="1"/>
  <c r="AG862" i="1" s="1"/>
  <c r="AG395" i="1"/>
  <c r="AH395" i="1" s="1"/>
  <c r="AG616" i="1"/>
  <c r="AG363" i="1"/>
  <c r="AH363" i="1" s="1"/>
  <c r="AF629" i="1"/>
  <c r="AF875" i="1"/>
  <c r="AG875" i="1" s="1"/>
  <c r="AF652" i="1"/>
  <c r="AI358" i="1"/>
  <c r="AD950" i="1"/>
  <c r="AG998" i="1"/>
  <c r="AH998" i="1" s="1"/>
  <c r="AD1045" i="1"/>
  <c r="AH433" i="1"/>
  <c r="AI433" i="1" s="1"/>
  <c r="AF460" i="1"/>
  <c r="AG577" i="1"/>
  <c r="AH577" i="1" s="1"/>
  <c r="AF21" i="1"/>
  <c r="AG21" i="1" s="1"/>
  <c r="AJ246" i="1"/>
  <c r="AK246" i="1" s="1"/>
  <c r="AI637" i="1"/>
  <c r="AJ637" i="1" s="1"/>
  <c r="AH154" i="1"/>
  <c r="AE888" i="1"/>
  <c r="AF744" i="1"/>
  <c r="AG1156" i="1"/>
  <c r="AH1156" i="1" s="1"/>
  <c r="AG610" i="1"/>
  <c r="AH365" i="1"/>
  <c r="AD28" i="1"/>
  <c r="AE28" i="1" s="1"/>
  <c r="AI918" i="1"/>
  <c r="AF919" i="1"/>
  <c r="AG919" i="1" s="1"/>
  <c r="AF459" i="1"/>
  <c r="AI580" i="1"/>
  <c r="AJ580" i="1" s="1"/>
  <c r="AF35" i="1"/>
  <c r="AI776" i="1"/>
  <c r="AG197" i="1"/>
  <c r="AH197" i="1" s="1"/>
  <c r="AH389" i="1"/>
  <c r="AF480" i="1"/>
  <c r="AF98" i="1"/>
  <c r="AG65" i="1"/>
  <c r="AH65" i="1" s="1"/>
  <c r="AG907" i="1"/>
  <c r="AH907" i="1" s="1"/>
  <c r="AG52" i="1"/>
  <c r="AH12" i="1"/>
  <c r="AI12" i="1" s="1"/>
  <c r="AH345" i="1"/>
  <c r="AE1150" i="1"/>
  <c r="AE440" i="1"/>
  <c r="AI104" i="1"/>
  <c r="AJ104" i="1" s="1"/>
  <c r="AH235" i="1"/>
  <c r="AI235" i="1" s="1"/>
  <c r="AH879" i="1"/>
  <c r="AI879" i="1" s="1"/>
  <c r="AF636" i="1"/>
  <c r="AG636" i="1" s="1"/>
  <c r="AE989" i="1"/>
  <c r="AF989" i="1" s="1"/>
  <c r="AH413" i="1"/>
  <c r="AI413" i="1" s="1"/>
  <c r="AH270" i="1"/>
  <c r="AH995" i="1"/>
  <c r="AI995" i="1" s="1"/>
  <c r="AF933" i="1"/>
  <c r="AG856" i="1"/>
  <c r="AH856" i="1" s="1"/>
  <c r="AE271" i="1"/>
  <c r="AF283" i="1"/>
  <c r="AG283" i="1" s="1"/>
  <c r="AH583" i="1"/>
  <c r="AF1014" i="1"/>
  <c r="AH210" i="1"/>
  <c r="AI210" i="1" s="1"/>
  <c r="AG390" i="1"/>
  <c r="AH390" i="1" s="1"/>
  <c r="AF810" i="1"/>
  <c r="AF338" i="1"/>
  <c r="AI763" i="1"/>
  <c r="AJ763" i="1" s="1"/>
  <c r="AE925" i="1"/>
  <c r="AH602" i="1"/>
  <c r="AH1072" i="1"/>
  <c r="AI1072" i="1" s="1"/>
  <c r="AG172" i="1"/>
  <c r="AH632" i="1"/>
  <c r="AH137" i="1"/>
  <c r="AH784" i="1"/>
  <c r="AI784" i="1" s="1"/>
  <c r="AF750" i="1"/>
  <c r="AE810" i="1"/>
  <c r="AH769" i="1"/>
  <c r="AI769" i="1" s="1"/>
  <c r="AG472" i="1"/>
  <c r="AH472" i="1" s="1"/>
  <c r="AG432" i="1"/>
  <c r="AH432" i="1" s="1"/>
  <c r="AI882" i="1"/>
  <c r="AH720" i="1"/>
  <c r="AI720" i="1" s="1"/>
  <c r="AG234" i="1"/>
  <c r="AH682" i="1"/>
  <c r="AH80" i="1"/>
  <c r="AF446" i="1"/>
  <c r="AH570" i="1"/>
  <c r="AG574" i="1"/>
  <c r="AH574" i="1" s="1"/>
  <c r="AH1123" i="1"/>
  <c r="AG667" i="1"/>
  <c r="AF830" i="1"/>
  <c r="AE434" i="1"/>
  <c r="AF675" i="1"/>
  <c r="AF402" i="1"/>
  <c r="AG402" i="1" s="1"/>
  <c r="AG100" i="1"/>
  <c r="AH100" i="1" s="1"/>
  <c r="AF836" i="1"/>
  <c r="AE59" i="1"/>
  <c r="AF59" i="1" s="1"/>
  <c r="AF122" i="1"/>
  <c r="AH576" i="1"/>
  <c r="AF841" i="1"/>
  <c r="AG841" i="1" s="1"/>
  <c r="AG32" i="1"/>
  <c r="AF605" i="1"/>
  <c r="AG605" i="1" s="1"/>
  <c r="AG1028" i="1"/>
  <c r="AG127" i="1"/>
  <c r="AH127" i="1" s="1"/>
  <c r="AH284" i="1"/>
  <c r="AH545" i="1"/>
  <c r="AI545" i="1" s="1"/>
  <c r="AF401" i="1"/>
  <c r="AG716" i="1"/>
  <c r="AF753" i="1"/>
  <c r="AG753" i="1" s="1"/>
  <c r="AH633" i="1"/>
  <c r="AI633" i="1" s="1"/>
  <c r="AG871" i="1"/>
  <c r="AG53" i="1"/>
  <c r="AG487" i="1"/>
  <c r="AH487" i="1" s="1"/>
  <c r="AH63" i="1"/>
  <c r="AH971" i="1"/>
  <c r="AF524" i="1"/>
  <c r="AG524" i="1" s="1"/>
  <c r="AE505" i="1"/>
  <c r="AF411" i="1"/>
  <c r="AC23" i="1"/>
  <c r="AD23" i="1" s="1"/>
  <c r="AI470" i="1"/>
  <c r="AF106" i="1"/>
  <c r="AG106" i="1" s="1"/>
  <c r="AF54" i="1"/>
  <c r="AG54" i="1" s="1"/>
  <c r="AH55" i="1"/>
  <c r="AI55" i="1" s="1"/>
  <c r="AH481" i="1"/>
  <c r="AG184" i="1"/>
  <c r="AG142" i="1"/>
  <c r="AH142" i="1" s="1"/>
  <c r="AI662" i="1"/>
  <c r="AG385" i="1"/>
  <c r="AF961" i="1"/>
  <c r="AG961" i="1" s="1"/>
  <c r="AG787" i="1"/>
  <c r="AG1058" i="1"/>
  <c r="AH1058" i="1" s="1"/>
  <c r="AG370" i="1"/>
  <c r="AH370" i="1" s="1"/>
  <c r="AF281" i="1"/>
  <c r="AE721" i="1"/>
  <c r="AF721" i="1" s="1"/>
  <c r="AI405" i="1"/>
  <c r="AG924" i="1"/>
  <c r="AH924" i="1" s="1"/>
  <c r="AG418" i="1"/>
  <c r="AH418" i="1" s="1"/>
  <c r="AH188" i="1"/>
  <c r="AF521" i="1"/>
  <c r="AG521" i="1" s="1"/>
  <c r="AF89" i="1"/>
  <c r="AF648" i="1"/>
  <c r="AG834" i="1"/>
  <c r="AH834" i="1" s="1"/>
  <c r="AF1128" i="1"/>
  <c r="AG1128" i="1" s="1"/>
  <c r="AF814" i="1"/>
  <c r="AG814" i="1" s="1"/>
  <c r="AG969" i="1"/>
  <c r="AG516" i="1"/>
  <c r="AE378" i="1"/>
  <c r="AF378" i="1" s="1"/>
  <c r="AG341" i="1"/>
  <c r="AH341" i="1" s="1"/>
  <c r="AH43" i="1"/>
  <c r="AC77" i="1"/>
  <c r="AD77" i="1" s="1"/>
  <c r="AG1057" i="1"/>
  <c r="AH1057" i="1" s="1"/>
  <c r="AG274" i="1"/>
  <c r="AH274" i="1" s="1"/>
  <c r="AF219" i="1"/>
  <c r="AG741" i="1"/>
  <c r="AF736" i="1"/>
  <c r="AG736" i="1" s="1"/>
  <c r="AC407" i="1"/>
  <c r="AD407" i="1" s="1"/>
  <c r="AG603" i="1"/>
  <c r="AH603" i="1" s="1"/>
  <c r="AI1158" i="1"/>
  <c r="AK1159" i="1"/>
  <c r="AK1158" i="1" s="1"/>
  <c r="AG624" i="1"/>
  <c r="AH624" i="1" s="1"/>
  <c r="AG357" i="1"/>
  <c r="AH357" i="1" s="1"/>
  <c r="AG819" i="1"/>
  <c r="AH819" i="1" s="1"/>
  <c r="AF231" i="1"/>
  <c r="AG231" i="1" s="1"/>
  <c r="AF183" i="1"/>
  <c r="AH78" i="1"/>
  <c r="AH904" i="1"/>
  <c r="AG627" i="1"/>
  <c r="AH627" i="1" s="1"/>
  <c r="AG1007" i="1"/>
  <c r="AH1007" i="1" s="1"/>
  <c r="AG467" i="1"/>
  <c r="AH467" i="1" s="1"/>
  <c r="AF696" i="1"/>
  <c r="AG696" i="1" s="1"/>
  <c r="AH1118" i="1"/>
  <c r="AI1118" i="1" s="1"/>
  <c r="AG61" i="1"/>
  <c r="AH61" i="1" s="1"/>
  <c r="AC497" i="1"/>
  <c r="AC1098" i="1"/>
  <c r="AH751" i="1"/>
  <c r="AG544" i="1"/>
  <c r="AG45" i="1"/>
  <c r="AE1041" i="1"/>
  <c r="AF1041" i="1" s="1"/>
  <c r="AG113" i="1"/>
  <c r="AF64" i="1"/>
  <c r="AG64" i="1" s="1"/>
  <c r="AF397" i="1"/>
  <c r="AG397" i="1" s="1"/>
  <c r="AF120" i="1"/>
  <c r="AE1039" i="1"/>
  <c r="AF1039" i="1" s="1"/>
  <c r="AG894" i="1"/>
  <c r="AH894" i="1" s="1"/>
  <c r="AH906" i="1"/>
  <c r="AI906" i="1" s="1"/>
  <c r="AH546" i="1"/>
  <c r="AI546" i="1" s="1"/>
  <c r="AG755" i="1"/>
  <c r="AI321" i="1"/>
  <c r="AF1023" i="1"/>
  <c r="AG374" i="1"/>
  <c r="AJ695" i="1"/>
  <c r="AK695" i="1" s="1"/>
  <c r="AF1043" i="1"/>
  <c r="AG1043" i="1" s="1"/>
  <c r="AG351" i="1"/>
  <c r="AF239" i="1"/>
  <c r="AG41" i="1"/>
  <c r="AH41" i="1" s="1"/>
  <c r="AG198" i="1"/>
  <c r="AF191" i="1"/>
  <c r="AG191" i="1" s="1"/>
  <c r="AG1060" i="1"/>
  <c r="AH1060" i="1" s="1"/>
  <c r="AH701" i="1"/>
  <c r="AG654" i="1"/>
  <c r="AH654" i="1" s="1"/>
  <c r="AG216" i="1"/>
  <c r="AJ951" i="1"/>
  <c r="AK951" i="1" s="1"/>
  <c r="AD634" i="1"/>
  <c r="AE634" i="1" s="1"/>
  <c r="AF329" i="1"/>
  <c r="AG329" i="1" s="1"/>
  <c r="AG997" i="1"/>
  <c r="AG956" i="1"/>
  <c r="AH956" i="1" s="1"/>
  <c r="AD805" i="1"/>
  <c r="AF118" i="1"/>
  <c r="AH305" i="1"/>
  <c r="AG157" i="1"/>
  <c r="AH157" i="1" s="1"/>
  <c r="AI310" i="1"/>
  <c r="AD214" i="1"/>
  <c r="AE214" i="1" s="1"/>
  <c r="AF67" i="1"/>
  <c r="AI316" i="1"/>
  <c r="AJ150" i="1"/>
  <c r="AH761" i="1"/>
  <c r="AF593" i="1"/>
  <c r="AG593" i="1" s="1"/>
  <c r="AH443" i="1"/>
  <c r="AI443" i="1" s="1"/>
  <c r="AF431" i="1"/>
  <c r="AD672" i="1"/>
  <c r="AB1217" i="1"/>
  <c r="AH681" i="1"/>
  <c r="AI318" i="1"/>
  <c r="AF1021" i="1"/>
  <c r="AG828" i="1"/>
  <c r="AH828" i="1" s="1"/>
  <c r="AH272" i="1"/>
  <c r="AH1134" i="1"/>
  <c r="AF573" i="1"/>
  <c r="AH1009" i="1"/>
  <c r="AH464" i="1"/>
  <c r="AI464" i="1" s="1"/>
  <c r="AH726" i="1"/>
  <c r="AF107" i="1"/>
  <c r="AH661" i="1"/>
  <c r="AI661" i="1" s="1"/>
  <c r="AH430" i="1"/>
  <c r="AF505" i="1"/>
  <c r="AG375" i="1"/>
  <c r="AH741" i="1"/>
  <c r="AF337" i="1"/>
  <c r="AF920" i="1"/>
  <c r="AG920" i="1" s="1"/>
  <c r="AH449" i="1"/>
  <c r="AG15" i="1"/>
  <c r="AF826" i="1"/>
  <c r="AG826" i="1" s="1"/>
  <c r="AF501" i="1"/>
  <c r="AH597" i="1"/>
  <c r="AE312" i="1"/>
  <c r="AH412" i="1"/>
  <c r="AI412" i="1" s="1"/>
  <c r="AK873" i="1"/>
  <c r="AG1146" i="1"/>
  <c r="AK1169" i="1"/>
  <c r="AI1168" i="1"/>
  <c r="AK1168" i="1" s="1"/>
  <c r="AF1013" i="1"/>
  <c r="AG333" i="1"/>
  <c r="AH333" i="1" s="1"/>
  <c r="AG1003" i="1"/>
  <c r="AH1003" i="1" s="1"/>
  <c r="AG1154" i="1"/>
  <c r="AH226" i="1"/>
  <c r="AF987" i="1"/>
  <c r="AG987" i="1" s="1"/>
  <c r="AE598" i="1"/>
  <c r="AG101" i="1"/>
  <c r="AF91" i="1"/>
  <c r="AD1106" i="1"/>
  <c r="AH229" i="1"/>
  <c r="AI912" i="1"/>
  <c r="AJ912" i="1" s="1"/>
  <c r="AF58" i="1"/>
  <c r="AG58" i="1" s="1"/>
  <c r="AH962" i="1"/>
  <c r="AD543" i="1"/>
  <c r="AF121" i="1"/>
  <c r="AH324" i="1"/>
  <c r="AI324" i="1" s="1"/>
  <c r="AG1097" i="1"/>
  <c r="AH88" i="1"/>
  <c r="AF538" i="1"/>
  <c r="AG538" i="1" s="1"/>
  <c r="AJ168" i="1"/>
  <c r="AF579" i="1"/>
  <c r="AG842" i="1"/>
  <c r="AG356" i="1"/>
  <c r="AI870" i="1"/>
  <c r="AJ870" i="1" s="1"/>
  <c r="AE1010" i="1"/>
  <c r="AF530" i="1"/>
  <c r="AG680" i="1"/>
  <c r="AF1061" i="1"/>
  <c r="AG1061" i="1" s="1"/>
  <c r="AG298" i="1"/>
  <c r="AH298" i="1" s="1"/>
  <c r="AD735" i="1"/>
  <c r="AF132" i="1"/>
  <c r="AD535" i="1"/>
  <c r="AG419" i="1"/>
  <c r="AG1054" i="1"/>
  <c r="AH1054" i="1" s="1"/>
  <c r="AD691" i="1"/>
  <c r="AE691" i="1" s="1"/>
  <c r="AG934" i="1"/>
  <c r="AH934" i="1" s="1"/>
  <c r="AI857" i="1"/>
  <c r="AG471" i="1"/>
  <c r="AH471" i="1" s="1"/>
  <c r="AI84" i="1"/>
  <c r="AH928" i="1"/>
  <c r="AI928" i="1" s="1"/>
  <c r="AG539" i="1"/>
  <c r="AH201" i="1"/>
  <c r="AI201" i="1" s="1"/>
  <c r="AH553" i="1"/>
  <c r="AI717" i="1"/>
  <c r="AH488" i="1"/>
  <c r="AH134" i="1"/>
  <c r="AJ776" i="1"/>
  <c r="AG700" i="1"/>
  <c r="AE299" i="1"/>
  <c r="AH45" i="1"/>
  <c r="AI567" i="1"/>
  <c r="AC735" i="1"/>
  <c r="AF947" i="1"/>
  <c r="AF332" i="1"/>
  <c r="AJ708" i="1"/>
  <c r="AK708" i="1" s="1"/>
  <c r="AE799" i="1"/>
  <c r="AF479" i="1"/>
  <c r="AH428" i="1"/>
  <c r="AI428" i="1" s="1"/>
  <c r="AF552" i="1"/>
  <c r="AG552" i="1" s="1"/>
  <c r="AG767" i="1"/>
  <c r="AH767" i="1" s="1"/>
  <c r="AG1048" i="1"/>
  <c r="AH1048" i="1" s="1"/>
  <c r="AG837" i="1"/>
  <c r="AH837" i="1" s="1"/>
  <c r="AF657" i="1"/>
  <c r="AG657" i="1" s="1"/>
  <c r="AG463" i="1"/>
  <c r="AE803" i="1"/>
  <c r="AF56" i="1"/>
  <c r="AG56" i="1" s="1"/>
  <c r="AH528" i="1"/>
  <c r="AI528" i="1" s="1"/>
  <c r="AI908" i="1"/>
  <c r="AJ908" i="1" s="1"/>
  <c r="AG1143" i="1"/>
  <c r="AH1143" i="1" s="1"/>
  <c r="AF444" i="1"/>
  <c r="AG444" i="1" s="1"/>
  <c r="AG170" i="1"/>
  <c r="AH379" i="1"/>
  <c r="AG194" i="1"/>
  <c r="AI602" i="1"/>
  <c r="AH441" i="1"/>
  <c r="AD1059" i="1"/>
  <c r="AE1059" i="1" s="1"/>
  <c r="AF468" i="1"/>
  <c r="AG468" i="1" s="1"/>
  <c r="AG706" i="1"/>
  <c r="AC465" i="1"/>
  <c r="AD465" i="1" s="1"/>
  <c r="AH771" i="1"/>
  <c r="AG503" i="1"/>
  <c r="AI953" i="1"/>
  <c r="AC1088" i="1"/>
  <c r="AF562" i="1"/>
  <c r="AG562" i="1" s="1"/>
  <c r="AE489" i="1"/>
  <c r="AJ275" i="1"/>
  <c r="AE1020" i="1"/>
  <c r="AF1020" i="1" s="1"/>
  <c r="AC1125" i="1"/>
  <c r="AD1125" i="1" s="1"/>
  <c r="AH663" i="1"/>
  <c r="AH171" i="1"/>
  <c r="AI171" i="1" s="1"/>
  <c r="AI747" i="1"/>
  <c r="AJ747" i="1" s="1"/>
  <c r="AH940" i="1"/>
  <c r="AF387" i="1"/>
  <c r="AG462" i="1"/>
  <c r="AH462" i="1" s="1"/>
  <c r="AG866" i="1"/>
  <c r="AG372" i="1"/>
  <c r="AH610" i="1"/>
  <c r="AF1075" i="1"/>
  <c r="AG1075" i="1" s="1"/>
  <c r="AG948" i="1"/>
  <c r="AG485" i="1"/>
  <c r="AH301" i="1"/>
  <c r="AG425" i="1"/>
  <c r="AG140" i="1"/>
  <c r="AG25" i="1"/>
  <c r="AC1008" i="1"/>
  <c r="AD1008" i="1" s="1"/>
  <c r="AI62" i="1"/>
  <c r="AJ62" i="1" s="1"/>
  <c r="AE50" i="1"/>
  <c r="AC323" i="1"/>
  <c r="AD323" i="1" s="1"/>
  <c r="AE67" i="1"/>
  <c r="AG73" i="1"/>
  <c r="AH73" i="1" s="1"/>
  <c r="AE887" i="1"/>
  <c r="AF532" i="1"/>
  <c r="AC1019" i="1"/>
  <c r="AE832" i="1"/>
  <c r="AF832" i="1" s="1"/>
  <c r="AF705" i="1"/>
  <c r="AG705" i="1" s="1"/>
  <c r="AG1052" i="1"/>
  <c r="AG890" i="1"/>
  <c r="AF915" i="1"/>
  <c r="AG442" i="1"/>
  <c r="AG1015" i="1"/>
  <c r="AG155" i="1"/>
  <c r="AH155" i="1" s="1"/>
  <c r="AH153" i="1"/>
  <c r="AH138" i="1"/>
  <c r="AH679" i="1"/>
  <c r="AI679" i="1" s="1"/>
  <c r="AG517" i="1"/>
  <c r="AH517" i="1" s="1"/>
  <c r="AH846" i="1"/>
  <c r="AG1064" i="1"/>
  <c r="AH1064" i="1" s="1"/>
  <c r="AI682" i="1"/>
  <c r="AE207" i="1"/>
  <c r="AF207" i="1" s="1"/>
  <c r="AG251" i="1"/>
  <c r="AE824" i="1"/>
  <c r="AF392" i="1"/>
  <c r="AG392" i="1" s="1"/>
  <c r="AH703" i="1"/>
  <c r="AG674" i="1"/>
  <c r="AG581" i="1"/>
  <c r="AI768" i="1"/>
  <c r="AH296" i="1"/>
  <c r="AD97" i="1"/>
  <c r="AG914" i="1"/>
  <c r="AH914" i="1" s="1"/>
  <c r="AI328" i="1"/>
  <c r="AF587" i="1"/>
  <c r="AG152" i="1"/>
  <c r="AH152" i="1" s="1"/>
  <c r="AI268" i="1"/>
  <c r="AJ268" i="1" s="1"/>
  <c r="AG383" i="1"/>
  <c r="AH33" i="1"/>
  <c r="AG285" i="1"/>
  <c r="AH694" i="1"/>
  <c r="AI694" i="1" s="1"/>
  <c r="AF1147" i="1"/>
  <c r="AG730" i="1"/>
  <c r="AH730" i="1" s="1"/>
  <c r="AC1142" i="1"/>
  <c r="AH864" i="1"/>
  <c r="AD952" i="1"/>
  <c r="AF534" i="1"/>
  <c r="AG534" i="1" s="1"/>
  <c r="AG211" i="1"/>
  <c r="AF821" i="1"/>
  <c r="AF886" i="1"/>
  <c r="AG886" i="1" s="1"/>
  <c r="AE1070" i="1"/>
  <c r="AJ707" i="1"/>
  <c r="AF161" i="1"/>
  <c r="AG161" i="1" s="1"/>
  <c r="AH213" i="1"/>
  <c r="AG352" i="1"/>
  <c r="AE35" i="1"/>
  <c r="AF968" i="1"/>
  <c r="AF575" i="1"/>
  <c r="AG575" i="1" s="1"/>
  <c r="AF34" i="1"/>
  <c r="AE728" i="1"/>
  <c r="AH702" i="1"/>
  <c r="AI702" i="1" s="1"/>
  <c r="AF985" i="1"/>
  <c r="AF572" i="1"/>
  <c r="AG1006" i="1"/>
  <c r="AH1006" i="1" s="1"/>
  <c r="AE338" i="1"/>
  <c r="AF1016" i="1"/>
  <c r="AG1016" i="1" s="1"/>
  <c r="AC660" i="1"/>
  <c r="AD660" i="1" s="1"/>
  <c r="AG359" i="1"/>
  <c r="AH359" i="1" s="1"/>
  <c r="AG159" i="1"/>
  <c r="AG420" i="1"/>
  <c r="AF1105" i="1"/>
  <c r="AE415" i="1"/>
  <c r="AH57" i="1"/>
  <c r="AC965" i="1"/>
  <c r="AD965" i="1" s="1"/>
  <c r="AH500" i="1"/>
  <c r="AD75" i="1"/>
  <c r="AF519" i="1"/>
  <c r="AG519" i="1" s="1"/>
  <c r="AF1140" i="1"/>
  <c r="AD697" i="1"/>
  <c r="AE697" i="1" s="1"/>
  <c r="AH176" i="1"/>
  <c r="AI176" i="1" s="1"/>
  <c r="AF757" i="1"/>
  <c r="AF484" i="1"/>
  <c r="AG484" i="1" s="1"/>
  <c r="AG403" i="1"/>
  <c r="AI984" i="1"/>
  <c r="AJ984" i="1" s="1"/>
  <c r="AC699" i="1"/>
  <c r="AD699" i="1" s="1"/>
  <c r="AH578" i="1"/>
  <c r="AG69" i="1"/>
  <c r="AH69" i="1" s="1"/>
  <c r="AE738" i="1"/>
  <c r="AG279" i="1"/>
  <c r="AG79" i="1"/>
  <c r="AH79" i="1" s="1"/>
  <c r="AF916" i="1"/>
  <c r="AG916" i="1" s="1"/>
  <c r="AH569" i="1"/>
  <c r="AG181" i="1"/>
  <c r="AH181" i="1" s="1"/>
  <c r="AG922" i="1"/>
  <c r="AH922" i="1" s="1"/>
  <c r="AH540" i="1"/>
  <c r="AI540" i="1" s="1"/>
  <c r="AE346" i="1"/>
  <c r="AE560" i="1"/>
  <c r="AF560" i="1" s="1"/>
  <c r="AF167" i="1"/>
  <c r="AF156" i="1"/>
  <c r="AG156" i="1" s="1"/>
  <c r="AC785" i="1"/>
  <c r="AH1076" i="1"/>
  <c r="AI1076" i="1" s="1"/>
  <c r="AG141" i="1"/>
  <c r="AH141" i="1" s="1"/>
  <c r="AH1077" i="1"/>
  <c r="AI698" i="1"/>
  <c r="AC1152" i="1"/>
  <c r="AF585" i="1"/>
  <c r="AG585" i="1" s="1"/>
  <c r="AG522" i="1"/>
  <c r="AD996" i="1"/>
  <c r="AE996" i="1" s="1"/>
  <c r="AD843" i="1"/>
  <c r="AE843" i="1" s="1"/>
  <c r="AF520" i="1"/>
  <c r="AG520" i="1" s="1"/>
  <c r="AF453" i="1"/>
  <c r="AF1062" i="1"/>
  <c r="AG1062" i="1" s="1"/>
  <c r="AG339" i="1"/>
  <c r="AG20" i="1"/>
  <c r="AH20" i="1" s="1"/>
  <c r="AF945" i="1"/>
  <c r="AG945" i="1" s="1"/>
  <c r="AH66" i="1"/>
  <c r="AI66" i="1" s="1"/>
  <c r="AC344" i="1"/>
  <c r="AG898" i="1"/>
  <c r="AF244" i="1"/>
  <c r="AG244" i="1" s="1"/>
  <c r="AG854" i="1"/>
  <c r="AH677" i="1"/>
  <c r="AG276" i="1"/>
  <c r="AF607" i="1"/>
  <c r="AG607" i="1" s="1"/>
  <c r="AF725" i="1"/>
  <c r="AF571" i="1"/>
  <c r="AG278" i="1"/>
  <c r="AH1092" i="1"/>
  <c r="AI1092" i="1" s="1"/>
  <c r="AF330" i="1"/>
  <c r="AG125" i="1"/>
  <c r="AE807" i="1"/>
  <c r="AF807" i="1" s="1"/>
  <c r="AF478" i="1"/>
  <c r="AG478" i="1" s="1"/>
  <c r="AF486" i="1"/>
  <c r="AG486" i="1" s="1"/>
  <c r="AG253" i="1"/>
  <c r="AH253" i="1" s="1"/>
  <c r="AH119" i="1"/>
  <c r="AF258" i="1"/>
  <c r="AG258" i="1" s="1"/>
  <c r="AF1112" i="1"/>
  <c r="AF1055" i="1"/>
  <c r="AE711" i="1"/>
  <c r="AF711" i="1" s="1"/>
  <c r="AG504" i="1"/>
  <c r="AH504" i="1" s="1"/>
  <c r="AG802" i="1"/>
  <c r="AF638" i="1"/>
  <c r="AG638" i="1" s="1"/>
  <c r="AG228" i="1"/>
  <c r="AH228" i="1" s="1"/>
  <c r="AE992" i="1"/>
  <c r="AF992" i="1" s="1"/>
  <c r="AH74" i="1"/>
  <c r="AF782" i="1"/>
  <c r="AG782" i="1" s="1"/>
  <c r="AE83" i="1"/>
  <c r="AH932" i="1"/>
  <c r="AI932" i="1" s="1"/>
  <c r="AF923" i="1"/>
  <c r="AG923" i="1" s="1"/>
  <c r="AG880" i="1"/>
  <c r="AH880" i="1" s="1"/>
  <c r="AF1131" i="1"/>
  <c r="AG180" i="1"/>
  <c r="AH180" i="1" s="1"/>
  <c r="AF1037" i="1"/>
  <c r="AG117" i="1"/>
  <c r="AH117" i="1" s="1"/>
  <c r="AG820" i="1"/>
  <c r="AH820" i="1" s="1"/>
  <c r="AH768" i="1"/>
  <c r="AG247" i="1"/>
  <c r="AH247" i="1" s="1"/>
  <c r="AF262" i="1"/>
  <c r="AC867" i="1"/>
  <c r="AH746" i="1"/>
  <c r="AD1103" i="1"/>
  <c r="AE1103" i="1" s="1"/>
  <c r="AI311" i="1"/>
  <c r="AJ311" i="1" s="1"/>
  <c r="AG970" i="1"/>
  <c r="AG1124" i="1"/>
  <c r="AH1124" i="1" s="1"/>
  <c r="AI96" i="1"/>
  <c r="AJ96" i="1" s="1"/>
  <c r="AF1033" i="1"/>
  <c r="AE719" i="1"/>
  <c r="AF719" i="1" s="1"/>
  <c r="AG308" i="1"/>
  <c r="AH308" i="1" s="1"/>
  <c r="AI656" i="1"/>
  <c r="AJ656" i="1" s="1"/>
  <c r="AG512" i="1"/>
  <c r="AF727" i="1"/>
  <c r="AG727" i="1" s="1"/>
  <c r="AF772" i="1"/>
  <c r="AG1079" i="1"/>
  <c r="AH372" i="1"/>
  <c r="AF960" i="1"/>
  <c r="AC853" i="1"/>
  <c r="AD853" i="1" s="1"/>
  <c r="AG988" i="1"/>
  <c r="AF609" i="1"/>
  <c r="AI26" i="1"/>
  <c r="AJ26" i="1" s="1"/>
  <c r="AF1031" i="1"/>
  <c r="AG1031" i="1" s="1"/>
  <c r="AE547" i="1"/>
  <c r="AF1036" i="1"/>
  <c r="AG1036" i="1" s="1"/>
  <c r="AD823" i="1"/>
  <c r="AC230" i="1"/>
  <c r="AG1071" i="1"/>
  <c r="AH1071" i="1" s="1"/>
  <c r="AG929" i="1"/>
  <c r="AH929" i="1" s="1"/>
  <c r="AG416" i="1"/>
  <c r="AG526" i="1"/>
  <c r="AG845" i="1"/>
  <c r="AG896" i="1"/>
  <c r="AG406" i="1"/>
  <c r="AF165" i="1"/>
  <c r="AC263" i="1"/>
  <c r="AD263" i="1" s="1"/>
  <c r="AF292" i="1"/>
  <c r="AG292" i="1" s="1"/>
  <c r="AF999" i="1"/>
  <c r="AG999" i="1" s="1"/>
  <c r="AH812" i="1"/>
  <c r="AE558" i="1"/>
  <c r="AF558" i="1" s="1"/>
  <c r="AE300" i="1"/>
  <c r="AH113" i="1"/>
  <c r="AF447" i="1"/>
  <c r="AG447" i="1" s="1"/>
  <c r="AG325" i="1"/>
  <c r="AH783" i="1"/>
  <c r="AI273" i="1"/>
  <c r="AG13" i="1"/>
  <c r="AE269" i="1"/>
  <c r="AI70" i="1"/>
  <c r="AH844" i="1"/>
  <c r="AF90" i="1"/>
  <c r="AG90" i="1" s="1"/>
  <c r="AH439" i="1"/>
  <c r="AH606" i="1"/>
  <c r="AG506" i="1"/>
  <c r="AE964" i="1"/>
  <c r="AF964" i="1" s="1"/>
  <c r="AH1102" i="1"/>
  <c r="AG759" i="1"/>
  <c r="AH759" i="1" s="1"/>
  <c r="AE223" i="1"/>
  <c r="AF223" i="1" s="1"/>
  <c r="AC596" i="1"/>
  <c r="AD596" i="1" s="1"/>
  <c r="AG1100" i="1"/>
  <c r="AD523" i="1"/>
  <c r="AH202" i="1"/>
  <c r="AE955" i="1"/>
  <c r="AF955" i="1" s="1"/>
  <c r="AE902" i="1"/>
  <c r="AF902" i="1" s="1"/>
  <c r="AC507" i="1"/>
  <c r="AG421" i="1"/>
  <c r="AG930" i="1"/>
  <c r="AH930" i="1" s="1"/>
  <c r="AG394" i="1"/>
  <c r="AH394" i="1" s="1"/>
  <c r="AF939" i="1"/>
  <c r="AH943" i="1"/>
  <c r="AI943" i="1" s="1"/>
  <c r="AH584" i="1"/>
  <c r="AE448" i="1"/>
  <c r="AF448" i="1" s="1"/>
  <c r="AG178" i="1"/>
  <c r="AH178" i="1" s="1"/>
  <c r="AH1011" i="1"/>
  <c r="AF557" i="1"/>
  <c r="AD68" i="1"/>
  <c r="AE68" i="1" s="1"/>
  <c r="AH1093" i="1"/>
  <c r="AI1093" i="1" s="1"/>
  <c r="AF742" i="1"/>
  <c r="AG742" i="1" s="1"/>
  <c r="AI92" i="1"/>
  <c r="AG380" i="1"/>
  <c r="AH335" i="1"/>
  <c r="AI335" i="1" s="1"/>
  <c r="AD1127" i="1"/>
  <c r="AE1127" i="1" s="1"/>
  <c r="AH794" i="1"/>
  <c r="AE466" i="1"/>
  <c r="AF994" i="1"/>
  <c r="AE666" i="1"/>
  <c r="AF237" i="1"/>
  <c r="AE850" i="1"/>
  <c r="AF850" i="1" s="1"/>
  <c r="AG1144" i="1"/>
  <c r="AG804" i="1"/>
  <c r="AH361" i="1"/>
  <c r="AD863" i="1"/>
  <c r="AE863" i="1" s="1"/>
  <c r="AC909" i="1"/>
  <c r="AD909" i="1" s="1"/>
  <c r="AG678" i="1"/>
  <c r="AG1074" i="1"/>
  <c r="AG822" i="1"/>
  <c r="AG641" i="1"/>
  <c r="AF265" i="1"/>
  <c r="AG265" i="1" s="1"/>
  <c r="AI563" i="1"/>
  <c r="AG182" i="1"/>
  <c r="AH182" i="1" s="1"/>
  <c r="AH1080" i="1"/>
  <c r="AI1080" i="1" s="1"/>
  <c r="AE646" i="1"/>
  <c r="AF646" i="1" s="1"/>
  <c r="AG881" i="1"/>
  <c r="AI173" i="1"/>
  <c r="AH11" i="1"/>
  <c r="AG129" i="1"/>
  <c r="AF525" i="1"/>
  <c r="AG39" i="1"/>
  <c r="AG47" i="1"/>
  <c r="AH47" i="1" s="1"/>
  <c r="AG294" i="1"/>
  <c r="AH294" i="1" s="1"/>
  <c r="AG151" i="1"/>
  <c r="AH937" i="1"/>
  <c r="AI937" i="1" s="1"/>
  <c r="AF1094" i="1"/>
  <c r="AJ619" i="1"/>
  <c r="AK619" i="1" s="1"/>
  <c r="AF145" i="1"/>
  <c r="AD1119" i="1"/>
  <c r="AI966" i="1"/>
  <c r="AH326" i="1"/>
  <c r="AI326" i="1" s="1"/>
  <c r="AH659" i="1"/>
  <c r="AE1113" i="1"/>
  <c r="AF724" i="1"/>
  <c r="AG724" i="1" s="1"/>
  <c r="AF400" i="1"/>
  <c r="AF949" i="1"/>
  <c r="AG809" i="1"/>
  <c r="AH809" i="1" s="1"/>
  <c r="AE510" i="1"/>
  <c r="AF510" i="1" s="1"/>
  <c r="AG1136" i="1"/>
  <c r="AH1136" i="1" s="1"/>
  <c r="AH806" i="1"/>
  <c r="AI806" i="1" s="1"/>
  <c r="AH1024" i="1"/>
  <c r="AI1024" i="1" s="1"/>
  <c r="AH1022" i="1"/>
  <c r="AE745" i="1"/>
  <c r="AF475" i="1"/>
  <c r="AH556" i="1"/>
  <c r="AI556" i="1" s="1"/>
  <c r="AF144" i="1"/>
  <c r="AG144" i="1" s="1"/>
  <c r="AH801" i="1"/>
  <c r="AG790" i="1"/>
  <c r="AH790" i="1" s="1"/>
  <c r="AF355" i="1"/>
  <c r="AF199" i="1"/>
  <c r="AG199" i="1" s="1"/>
  <c r="AF133" i="1"/>
  <c r="AG979" i="1"/>
  <c r="AH1110" i="1"/>
  <c r="AI1110" i="1" s="1"/>
  <c r="AE689" i="1"/>
  <c r="AH975" i="1"/>
  <c r="AI975" i="1" s="1"/>
  <c r="AE635" i="1"/>
  <c r="AG331" i="1"/>
  <c r="AH1129" i="1"/>
  <c r="AG889" i="1"/>
  <c r="AH889" i="1" s="1"/>
  <c r="AI366" i="1"/>
  <c r="AD913" i="1"/>
  <c r="AF582" i="1"/>
  <c r="AF177" i="1"/>
  <c r="AH164" i="1"/>
  <c r="AF852" i="1"/>
  <c r="AG852" i="1" s="1"/>
  <c r="AD515" i="1"/>
  <c r="AD958" i="1"/>
  <c r="AE958" i="1" s="1"/>
  <c r="AH103" i="1"/>
  <c r="AI103" i="1" s="1"/>
  <c r="AF496" i="1"/>
  <c r="AG105" i="1"/>
  <c r="AH105" i="1" s="1"/>
  <c r="AH186" i="1"/>
  <c r="AF340" i="1"/>
  <c r="AG340" i="1" s="1"/>
  <c r="AE1090" i="1"/>
  <c r="AE683" i="1"/>
  <c r="AF683" i="1" s="1"/>
  <c r="AD99" i="1"/>
  <c r="AF508" i="1"/>
  <c r="AG993" i="1"/>
  <c r="AH993" i="1" s="1"/>
  <c r="AD791" i="1"/>
  <c r="AE791" i="1" s="1"/>
  <c r="AI1107" i="1"/>
  <c r="AD307" i="1"/>
  <c r="AE307" i="1" s="1"/>
  <c r="AD1068" i="1"/>
  <c r="AG1083" i="1"/>
  <c r="AE944" i="1"/>
  <c r="AG687" i="1"/>
  <c r="AF429" i="1"/>
  <c r="AG429" i="1" s="1"/>
  <c r="AD426" i="1"/>
  <c r="AE426" i="1" s="1"/>
  <c r="AD238" i="1"/>
  <c r="AE238" i="1" s="1"/>
  <c r="AF643" i="1"/>
  <c r="AI302" i="1"/>
  <c r="AJ302" i="1" s="1"/>
  <c r="AF175" i="1"/>
  <c r="AH1120" i="1"/>
  <c r="AI1120" i="1" s="1"/>
  <c r="AG774" i="1"/>
  <c r="AH774" i="1" s="1"/>
  <c r="AF542" i="1"/>
  <c r="AI217" i="1"/>
  <c r="AJ954" i="1"/>
  <c r="AH473" i="1"/>
  <c r="AG232" i="1"/>
  <c r="AH232" i="1" s="1"/>
  <c r="AF209" i="1"/>
  <c r="AF492" i="1"/>
  <c r="AG85" i="1"/>
  <c r="AH85" i="1" s="1"/>
  <c r="AG417" i="1"/>
  <c r="AG1069" i="1"/>
  <c r="AI693" i="1"/>
  <c r="AJ647" i="1"/>
  <c r="AK647" i="1" s="1"/>
  <c r="AE502" i="1"/>
  <c r="AF502" i="1" s="1"/>
  <c r="AG289" i="1"/>
  <c r="AH289" i="1" s="1"/>
  <c r="AE410" i="1"/>
  <c r="AF410" i="1" s="1"/>
  <c r="AI368" i="1"/>
  <c r="AJ368" i="1" s="1"/>
  <c r="AH990" i="1"/>
  <c r="AG261" i="1"/>
  <c r="AF37" i="1"/>
  <c r="AD555" i="1"/>
  <c r="AF242" i="1"/>
  <c r="AG242" i="1" s="1"/>
  <c r="AF147" i="1"/>
  <c r="AG147" i="1" s="1"/>
  <c r="AF765" i="1"/>
  <c r="AG704" i="1"/>
  <c r="AH704" i="1" s="1"/>
  <c r="AF804" i="1"/>
  <c r="AH51" i="1"/>
  <c r="AG266" i="1"/>
  <c r="AG143" i="1"/>
  <c r="AH143" i="1" s="1"/>
  <c r="AG494" i="1"/>
  <c r="AF550" i="1"/>
  <c r="AG550" i="1" s="1"/>
  <c r="AI241" i="1"/>
  <c r="AH31" i="1"/>
  <c r="AI31" i="1" s="1"/>
  <c r="AF399" i="1"/>
  <c r="AF438" i="1"/>
  <c r="AG438" i="1" s="1"/>
  <c r="AF254" i="1"/>
  <c r="AI982" i="1"/>
  <c r="AJ982" i="1" s="1"/>
  <c r="AG511" i="1"/>
  <c r="AF781" i="1"/>
  <c r="AG781" i="1" s="1"/>
  <c r="AF692" i="1"/>
  <c r="AF1084" i="1"/>
  <c r="AG1084" i="1" s="1"/>
  <c r="AF935" i="1"/>
  <c r="AG282" i="1"/>
  <c r="AH282" i="1" s="1"/>
  <c r="AH384" i="1"/>
  <c r="AF334" i="1"/>
  <c r="AG334" i="1" s="1"/>
  <c r="AF917" i="1"/>
  <c r="AG980" i="1"/>
  <c r="AG531" i="1"/>
  <c r="AG778" i="1"/>
  <c r="AH778" i="1" s="1"/>
  <c r="AH320" i="1"/>
  <c r="AI320" i="1" s="1"/>
  <c r="AG686" i="1"/>
  <c r="AH686" i="1" s="1"/>
  <c r="AF1133" i="1"/>
  <c r="AG82" i="1"/>
  <c r="AH82" i="1" s="1"/>
  <c r="AF303" i="1"/>
  <c r="AF590" i="1"/>
  <c r="AF788" i="1"/>
  <c r="AF829" i="1"/>
  <c r="AG829" i="1" s="1"/>
  <c r="AG840" i="1"/>
  <c r="AH840" i="1" s="1"/>
  <c r="AG1042" i="1"/>
  <c r="AH1042" i="1" s="1"/>
  <c r="AE658" i="1"/>
  <c r="AE758" i="1"/>
  <c r="AF758" i="1" s="1"/>
  <c r="AF109" i="1"/>
  <c r="AF245" i="1"/>
  <c r="AG245" i="1" s="1"/>
  <c r="AG972" i="1"/>
  <c r="AG1067" i="1"/>
  <c r="AH509" i="1"/>
  <c r="AG398" i="1"/>
  <c r="AG639" i="1"/>
  <c r="AH639" i="1" s="1"/>
  <c r="AI1116" i="1"/>
  <c r="AH874" i="1"/>
  <c r="AI874" i="1" s="1"/>
  <c r="AE1068" i="1"/>
  <c r="AF872" i="1"/>
  <c r="AF938" i="1"/>
  <c r="AE676" i="1"/>
  <c r="AG388" i="1"/>
  <c r="AH388" i="1" s="1"/>
  <c r="AG1086" i="1"/>
  <c r="AH1086" i="1" s="1"/>
  <c r="AF851" i="1"/>
  <c r="AH498" i="1"/>
  <c r="AG148" i="1"/>
  <c r="AH86" i="1"/>
  <c r="AI86" i="1" s="1"/>
  <c r="AE94" i="1"/>
  <c r="AH306" i="1"/>
  <c r="AH838" i="1"/>
  <c r="AG408" i="1"/>
  <c r="AF729" i="1"/>
  <c r="AF910" i="1"/>
  <c r="AG910" i="1" s="1"/>
  <c r="AH435" i="1"/>
  <c r="AG371" i="1"/>
  <c r="AH234" i="1"/>
  <c r="AH897" i="1"/>
  <c r="AF533" i="1"/>
  <c r="AG533" i="1" s="1"/>
  <c r="AG189" i="1"/>
  <c r="AE555" i="1"/>
  <c r="AF796" i="1"/>
  <c r="AG108" i="1"/>
  <c r="AH108" i="1" s="1"/>
  <c r="AA1219" i="1"/>
  <c r="AA1211" i="1"/>
  <c r="AF1082" i="1"/>
  <c r="AG1082" i="1" s="1"/>
  <c r="AF651" i="1"/>
  <c r="AG319" i="1"/>
  <c r="AF792" i="1"/>
  <c r="AG899" i="1"/>
  <c r="AH899" i="1" s="1"/>
  <c r="AG963" i="1"/>
  <c r="AH963" i="1" s="1"/>
  <c r="AG833" i="1"/>
  <c r="AG1145" i="1"/>
  <c r="AE474" i="1"/>
  <c r="AF396" i="1"/>
  <c r="AH95" i="1"/>
  <c r="AI95" i="1" s="1"/>
  <c r="AG671" i="1"/>
  <c r="AF921" i="1"/>
  <c r="AG921" i="1" s="1"/>
  <c r="AE893" i="1"/>
  <c r="AF893" i="1" s="1"/>
  <c r="AF422" i="1"/>
  <c r="AF367" i="1"/>
  <c r="AE1051" i="1"/>
  <c r="AF1051" i="1" s="1"/>
  <c r="AF565" i="1"/>
  <c r="AF670" i="1"/>
  <c r="AG670" i="1" s="1"/>
  <c r="AF748" i="1"/>
  <c r="AF861" i="1"/>
  <c r="AG861" i="1" s="1"/>
  <c r="AG135" i="1"/>
  <c r="AF458" i="1"/>
  <c r="AG458" i="1" s="1"/>
  <c r="AF193" i="1"/>
  <c r="AG1018" i="1"/>
  <c r="AH1018" i="1" s="1"/>
  <c r="AG604" i="1"/>
  <c r="AH604" i="1" s="1"/>
  <c r="AH423" i="1"/>
  <c r="AG33" i="1"/>
  <c r="AF740" i="1"/>
  <c r="AG740" i="1" s="1"/>
  <c r="AI116" i="1"/>
  <c r="AJ116" i="1" s="1"/>
  <c r="AG110" i="1"/>
  <c r="AG623" i="1"/>
  <c r="AF600" i="1"/>
  <c r="AG600" i="1" s="1"/>
  <c r="AF586" i="1"/>
  <c r="AI709" i="1"/>
  <c r="AJ709" i="1" s="1"/>
  <c r="AG739" i="1"/>
  <c r="AF622" i="1"/>
  <c r="AG622" i="1" s="1"/>
  <c r="AG858" i="1"/>
  <c r="AG381" i="1"/>
  <c r="AH381" i="1" s="1"/>
  <c r="AF626" i="1"/>
  <c r="AF1029" i="1"/>
  <c r="AG1029" i="1" s="1"/>
  <c r="AG404" i="1"/>
  <c r="AF541" i="1"/>
  <c r="AG541" i="1" s="1"/>
  <c r="AC1117" i="1"/>
  <c r="AE737" i="1"/>
  <c r="AF212" i="1"/>
  <c r="AG495" i="1"/>
  <c r="AH905" i="1"/>
  <c r="AI883" i="1"/>
  <c r="AJ883" i="1" s="1"/>
  <c r="AG743" i="1"/>
  <c r="AG770" i="1"/>
  <c r="AD409" i="1"/>
  <c r="AF1153" i="1"/>
  <c r="AC766" i="1"/>
  <c r="AD766" i="1" s="1"/>
  <c r="AH1085" i="1"/>
  <c r="AG959" i="1"/>
  <c r="AG795" i="1"/>
  <c r="AF527" i="1"/>
  <c r="AH24" i="1"/>
  <c r="AH986" i="1"/>
  <c r="AF957" i="1"/>
  <c r="AG166" i="1"/>
  <c r="AF42" i="1"/>
  <c r="AG665" i="1"/>
  <c r="AG342" i="1"/>
  <c r="AH342" i="1" s="1"/>
  <c r="AE931" i="1"/>
  <c r="AH1032" i="1"/>
  <c r="AE595" i="1"/>
  <c r="AG190" i="1"/>
  <c r="AH190" i="1" s="1"/>
  <c r="AE1137" i="1"/>
  <c r="AE718" i="1"/>
  <c r="AF718" i="1" s="1"/>
  <c r="AE387" i="1"/>
  <c r="AE461" i="1"/>
  <c r="AF461" i="1" s="1"/>
  <c r="AG93" i="1"/>
  <c r="AF1038" i="1"/>
  <c r="AG712" i="1"/>
  <c r="AD973" i="1"/>
  <c r="AE973" i="1" s="1"/>
  <c r="AI669" i="1"/>
  <c r="AH279" i="1"/>
  <c r="AE1141" i="1"/>
  <c r="AH754" i="1"/>
  <c r="AI754" i="1" s="1"/>
  <c r="AF529" i="1"/>
  <c r="AF877" i="1"/>
  <c r="AG1034" i="1"/>
  <c r="AE734" i="1"/>
  <c r="AF734" i="1" s="1"/>
  <c r="AF518" i="1"/>
  <c r="AF336" i="1"/>
  <c r="AG336" i="1" s="1"/>
  <c r="AH364" i="1"/>
  <c r="AH267" i="1"/>
  <c r="AI267" i="1" s="1"/>
  <c r="AF991" i="1"/>
  <c r="AH536" i="1"/>
  <c r="AI536" i="1" s="1"/>
  <c r="AE158" i="1"/>
  <c r="AF158" i="1" s="1"/>
  <c r="AH1138" i="1"/>
  <c r="AF722" i="1"/>
  <c r="AH243" i="1"/>
  <c r="AI243" i="1" s="1"/>
  <c r="AE835" i="1"/>
  <c r="AF835" i="1" s="1"/>
  <c r="AH233" i="1"/>
  <c r="AI233" i="1" s="1"/>
  <c r="AE29" i="1"/>
  <c r="AG895" i="1"/>
  <c r="AC554" i="1"/>
  <c r="AC315" i="1"/>
  <c r="AD315" i="1" s="1"/>
  <c r="AJ112" i="1"/>
  <c r="AK112" i="1" s="1"/>
  <c r="AF825" i="1"/>
  <c r="AG825" i="1" s="1"/>
  <c r="AG225" i="1"/>
  <c r="AJ1000" i="1"/>
  <c r="AG1066" i="1"/>
  <c r="AH1066" i="1" s="1"/>
  <c r="AI798" i="1"/>
  <c r="AE249" i="1"/>
  <c r="AF249" i="1" s="1"/>
  <c r="AH589" i="1"/>
  <c r="AE941" i="1"/>
  <c r="AF941" i="1" s="1"/>
  <c r="AF220" i="1"/>
  <c r="AG220" i="1" s="1"/>
  <c r="AE1139" i="1"/>
  <c r="AG849" i="1"/>
  <c r="AF451" i="1"/>
  <c r="AE732" i="1"/>
  <c r="AC1130" i="1"/>
  <c r="AD1130" i="1" s="1"/>
  <c r="AG611" i="1"/>
  <c r="AF942" i="1"/>
  <c r="AG942" i="1" s="1"/>
  <c r="AC977" i="1"/>
  <c r="AE653" i="1"/>
  <c r="AF653" i="1" s="1"/>
  <c r="AF442" i="1"/>
  <c r="AC644" i="1"/>
  <c r="AH456" i="1"/>
  <c r="AG789" i="1"/>
  <c r="AF280" i="1"/>
  <c r="AG280" i="1" s="1"/>
  <c r="AE1115" i="1"/>
  <c r="AF779" i="1"/>
  <c r="AH215" i="1"/>
  <c r="AG44" i="1"/>
  <c r="AG891" i="1"/>
  <c r="AD642" i="1"/>
  <c r="AE642" i="1" s="1"/>
  <c r="AE1001" i="1"/>
  <c r="AE594" i="1"/>
  <c r="AE592" i="1"/>
  <c r="AE859" i="1"/>
  <c r="AF859" i="1" s="1"/>
  <c r="AE490" i="1"/>
  <c r="AE1111" i="1"/>
  <c r="AF1111" i="1" s="1"/>
  <c r="AG435" i="1"/>
  <c r="AF764" i="1"/>
  <c r="AG764" i="1" s="1"/>
  <c r="AF1104" i="1"/>
  <c r="AG1104" i="1" s="1"/>
  <c r="AG731" i="1"/>
  <c r="AG631" i="1"/>
  <c r="AH631" i="1" s="1"/>
  <c r="AH72" i="1"/>
  <c r="AG1065" i="1"/>
  <c r="AH1065" i="1" s="1"/>
  <c r="AH427" i="1"/>
  <c r="AI427" i="1" s="1"/>
  <c r="AG192" i="1"/>
  <c r="AJ204" i="1"/>
  <c r="AK204" i="1" s="1"/>
  <c r="AH1148" i="1"/>
  <c r="AH857" i="1"/>
  <c r="AI290" i="1"/>
  <c r="AC1106" i="1"/>
  <c r="AH420" i="1"/>
  <c r="AI60" i="1"/>
  <c r="AH1073" i="1"/>
  <c r="AG1050" i="1"/>
  <c r="AH1050" i="1" s="1"/>
  <c r="AE424" i="1"/>
  <c r="AF876" i="1"/>
  <c r="AD568" i="1"/>
  <c r="AE568" i="1" s="1"/>
  <c r="AB1214" i="1"/>
  <c r="AH343" i="1"/>
  <c r="AI343" i="1" s="1"/>
  <c r="AI1126" i="1"/>
  <c r="AJ1126" i="1" s="1"/>
  <c r="AD684" i="1"/>
  <c r="AG297" i="1"/>
  <c r="AH297" i="1" s="1"/>
  <c r="AE1035" i="1"/>
  <c r="AG1123" i="1"/>
  <c r="AF860" i="1"/>
  <c r="AH664" i="1"/>
  <c r="AI664" i="1" s="1"/>
  <c r="AD349" i="1"/>
  <c r="AE537" i="1"/>
  <c r="AF322" i="1"/>
  <c r="AG322" i="1" s="1"/>
  <c r="AH163" i="1"/>
  <c r="AG1027" i="1"/>
  <c r="AG348" i="1"/>
  <c r="AI16" i="1"/>
  <c r="AJ16" i="1" s="1"/>
  <c r="AH752" i="1"/>
  <c r="AG293" i="1"/>
  <c r="AF128" i="1"/>
  <c r="AF391" i="1"/>
  <c r="AG391" i="1" s="1"/>
  <c r="AF1078" i="1"/>
  <c r="AF1017" i="1"/>
  <c r="AG136" i="1"/>
  <c r="AD650" i="1"/>
  <c r="AE650" i="1" s="1"/>
  <c r="AG373" i="1"/>
  <c r="AD815" i="1"/>
  <c r="AE815" i="1" s="1"/>
  <c r="AE360" i="1"/>
  <c r="AF360" i="1" s="1"/>
  <c r="AG760" i="1"/>
  <c r="AC1087" i="1"/>
  <c r="AD1087" i="1" s="1"/>
  <c r="AF347" i="1"/>
  <c r="AD878" i="1"/>
  <c r="AE878" i="1" s="1"/>
  <c r="AF749" i="1"/>
  <c r="AF1091" i="1"/>
  <c r="AE900" i="1"/>
  <c r="AF900" i="1" s="1"/>
  <c r="AE649" i="1"/>
  <c r="AF649" i="1" s="1"/>
  <c r="AC287" i="1"/>
  <c r="AF203" i="1"/>
  <c r="AG203" i="1" s="1"/>
  <c r="AG869" i="1"/>
  <c r="AF548" i="1"/>
  <c r="AG548" i="1" s="1"/>
  <c r="AI205" i="1"/>
  <c r="AG393" i="1"/>
  <c r="AH393" i="1" s="1"/>
  <c r="AE620" i="1"/>
  <c r="AF615" i="1"/>
  <c r="AG615" i="1" s="1"/>
  <c r="AD14" i="1"/>
  <c r="AB1212" i="1"/>
  <c r="AB10" i="1"/>
  <c r="AE1025" i="1"/>
  <c r="AD169" i="1"/>
  <c r="AE499" i="1"/>
  <c r="AF499" i="1" s="1"/>
  <c r="AF208" i="1"/>
  <c r="AF257" i="1"/>
  <c r="AG257" i="1" s="1"/>
  <c r="AG777" i="1"/>
  <c r="AF901" i="1"/>
  <c r="AG901" i="1" s="1"/>
  <c r="AF539" i="1"/>
  <c r="AE855" i="1"/>
  <c r="AF218" i="1"/>
  <c r="AG1135" i="1"/>
  <c r="AH1135" i="1" s="1"/>
  <c r="AG926" i="1"/>
  <c r="AH640" i="1"/>
  <c r="AI640" i="1" s="1"/>
  <c r="AG773" i="1"/>
  <c r="AH773" i="1" s="1"/>
  <c r="AF733" i="1"/>
  <c r="AG733" i="1" s="1"/>
  <c r="AF974" i="1"/>
  <c r="AF250" i="1"/>
  <c r="AH1030" i="1"/>
  <c r="AF967" i="1"/>
  <c r="AG967" i="1" s="1"/>
  <c r="AF304" i="1"/>
  <c r="AG304" i="1" s="1"/>
  <c r="AG655" i="1"/>
  <c r="AH655" i="1" s="1"/>
  <c r="AG1002" i="1"/>
  <c r="AE713" i="1"/>
  <c r="AG688" i="1"/>
  <c r="AH688" i="1" s="1"/>
  <c r="AF19" i="1"/>
  <c r="AG288" i="1"/>
  <c r="AG240" i="1"/>
  <c r="AH240" i="1" s="1"/>
  <c r="AG936" i="1"/>
  <c r="AH936" i="1" s="1"/>
  <c r="AF369" i="1"/>
  <c r="AG369" i="1" s="1"/>
  <c r="AG376" i="1"/>
  <c r="AF27" i="1"/>
  <c r="AG27" i="1" s="1"/>
  <c r="AG618" i="1"/>
  <c r="AH618" i="1" s="1"/>
  <c r="AF18" i="1"/>
  <c r="AF115" i="1"/>
  <c r="AG1132" i="1"/>
  <c r="AH1132" i="1" s="1"/>
  <c r="AG450" i="1"/>
  <c r="AG353" i="1"/>
  <c r="AH353" i="1" s="1"/>
  <c r="AG174" i="1"/>
  <c r="AE927" i="1"/>
  <c r="AF927" i="1" s="1"/>
  <c r="AF493" i="1"/>
  <c r="AH865" i="1"/>
  <c r="AH221" i="1"/>
  <c r="AI221" i="1" s="1"/>
  <c r="AE160" i="1"/>
  <c r="AG983" i="1"/>
  <c r="AG102" i="1"/>
  <c r="AF146" i="1"/>
  <c r="AH892" i="1" l="1"/>
  <c r="AI892" i="1" s="1"/>
  <c r="AI1095" i="1"/>
  <c r="AG327" i="1"/>
  <c r="AH327" i="1" s="1"/>
  <c r="AG187" i="1"/>
  <c r="AH187" i="1" s="1"/>
  <c r="AG362" i="1"/>
  <c r="AH362" i="1" s="1"/>
  <c r="AC1212" i="1"/>
  <c r="AH1089" i="1"/>
  <c r="AI1089" i="1" s="1"/>
  <c r="AG414" i="1"/>
  <c r="AH414" i="1" s="1"/>
  <c r="AG1149" i="1"/>
  <c r="AH1149" i="1" s="1"/>
  <c r="AI1149" i="1" s="1"/>
  <c r="AF946" i="1"/>
  <c r="AG946" i="1" s="1"/>
  <c r="AI200" i="1"/>
  <c r="AJ200" i="1" s="1"/>
  <c r="AI483" i="1"/>
  <c r="AG218" i="1"/>
  <c r="AH218" i="1" s="1"/>
  <c r="AF620" i="1"/>
  <c r="AD977" i="1"/>
  <c r="AE977" i="1" s="1"/>
  <c r="AG529" i="1"/>
  <c r="AH529" i="1" s="1"/>
  <c r="AF635" i="1"/>
  <c r="AG18" i="1"/>
  <c r="AF592" i="1"/>
  <c r="AE1218" i="1"/>
  <c r="AH795" i="1"/>
  <c r="AH770" i="1"/>
  <c r="AI770" i="1" s="1"/>
  <c r="AI739" i="1"/>
  <c r="AH739" i="1"/>
  <c r="AI33" i="1"/>
  <c r="AJ33" i="1" s="1"/>
  <c r="AG748" i="1"/>
  <c r="AH671" i="1"/>
  <c r="AI671" i="1" s="1"/>
  <c r="AH792" i="1"/>
  <c r="AG792" i="1"/>
  <c r="AH796" i="1"/>
  <c r="AG796" i="1"/>
  <c r="AG729" i="1"/>
  <c r="AH729" i="1" s="1"/>
  <c r="AG209" i="1"/>
  <c r="AG175" i="1"/>
  <c r="AH175" i="1" s="1"/>
  <c r="AG508" i="1"/>
  <c r="AJ186" i="1"/>
  <c r="AI186" i="1"/>
  <c r="AF689" i="1"/>
  <c r="AJ563" i="1"/>
  <c r="AK563" i="1" s="1"/>
  <c r="AG994" i="1"/>
  <c r="AH380" i="1"/>
  <c r="AI988" i="1"/>
  <c r="AH988" i="1"/>
  <c r="AD867" i="1"/>
  <c r="AI74" i="1"/>
  <c r="AG1112" i="1"/>
  <c r="AH1112" i="1" s="1"/>
  <c r="AG330" i="1"/>
  <c r="AH854" i="1"/>
  <c r="AI854" i="1" s="1"/>
  <c r="AH339" i="1"/>
  <c r="AI522" i="1"/>
  <c r="AH522" i="1"/>
  <c r="AF1070" i="1"/>
  <c r="AH1015" i="1"/>
  <c r="AI1015" i="1" s="1"/>
  <c r="AI962" i="1"/>
  <c r="AH15" i="1"/>
  <c r="AI15" i="1" s="1"/>
  <c r="AD1117" i="1"/>
  <c r="AE1117" i="1" s="1"/>
  <c r="AG1023" i="1"/>
  <c r="AH544" i="1"/>
  <c r="AI544" i="1" s="1"/>
  <c r="AI904" i="1"/>
  <c r="AJ405" i="1"/>
  <c r="AK405" i="1" s="1"/>
  <c r="AH32" i="1"/>
  <c r="AI32" i="1" s="1"/>
  <c r="AH667" i="1"/>
  <c r="AG446" i="1"/>
  <c r="AG98" i="1"/>
  <c r="AH98" i="1" s="1"/>
  <c r="AG460" i="1"/>
  <c r="AE1045" i="1"/>
  <c r="AD1099" i="1"/>
  <c r="AG1037" i="1"/>
  <c r="AE612" i="1"/>
  <c r="AH149" i="1"/>
  <c r="AI149" i="1" s="1"/>
  <c r="AI783" i="1"/>
  <c r="AJ1073" i="1"/>
  <c r="AI1073" i="1"/>
  <c r="AH611" i="1"/>
  <c r="AI364" i="1"/>
  <c r="AJ364" i="1" s="1"/>
  <c r="AF1141" i="1"/>
  <c r="AG1141" i="1" s="1"/>
  <c r="AH373" i="1"/>
  <c r="AG128" i="1"/>
  <c r="AF537" i="1"/>
  <c r="AG537" i="1" s="1"/>
  <c r="AF1035" i="1"/>
  <c r="AG1035" i="1" s="1"/>
  <c r="AJ60" i="1"/>
  <c r="AK60" i="1" s="1"/>
  <c r="AH192" i="1"/>
  <c r="AF1001" i="1"/>
  <c r="AG1001" i="1" s="1"/>
  <c r="AH789" i="1"/>
  <c r="AI589" i="1"/>
  <c r="AJ589" i="1" s="1"/>
  <c r="AG722" i="1"/>
  <c r="AG788" i="1"/>
  <c r="AH531" i="1"/>
  <c r="AI531" i="1" s="1"/>
  <c r="AG692" i="1"/>
  <c r="AH692" i="1" s="1"/>
  <c r="AG765" i="1"/>
  <c r="AH765" i="1" s="1"/>
  <c r="AG37" i="1"/>
  <c r="AJ366" i="1"/>
  <c r="AK366" i="1" s="1"/>
  <c r="AF466" i="1"/>
  <c r="AG466" i="1" s="1"/>
  <c r="AH167" i="1"/>
  <c r="AG167" i="1"/>
  <c r="AI79" i="1"/>
  <c r="AJ79" i="1" s="1"/>
  <c r="AG1140" i="1"/>
  <c r="AG968" i="1"/>
  <c r="AH968" i="1" s="1"/>
  <c r="AG587" i="1"/>
  <c r="AH140" i="1"/>
  <c r="AI140" i="1" s="1"/>
  <c r="AJ171" i="1"/>
  <c r="AK171" i="1" s="1"/>
  <c r="AI706" i="1"/>
  <c r="AH706" i="1"/>
  <c r="AH463" i="1"/>
  <c r="AI463" i="1" s="1"/>
  <c r="AI449" i="1"/>
  <c r="AJ449" i="1" s="1"/>
  <c r="AH198" i="1"/>
  <c r="AI198" i="1" s="1"/>
  <c r="AI1030" i="1"/>
  <c r="AJ1030" i="1" s="1"/>
  <c r="AG411" i="1"/>
  <c r="AF1150" i="1"/>
  <c r="AG629" i="1"/>
  <c r="AH629" i="1" s="1"/>
  <c r="AH286" i="1"/>
  <c r="AI131" i="1"/>
  <c r="AH436" i="1"/>
  <c r="AI436" i="1" s="1"/>
  <c r="AE786" i="1"/>
  <c r="AF786" i="1" s="1"/>
  <c r="AF714" i="1"/>
  <c r="AJ241" i="1"/>
  <c r="AK241" i="1" s="1"/>
  <c r="AG115" i="1"/>
  <c r="AH115" i="1" s="1"/>
  <c r="AE169" i="1"/>
  <c r="AF169" i="1" s="1"/>
  <c r="AG120" i="1"/>
  <c r="AH120" i="1" s="1"/>
  <c r="AC10" i="1"/>
  <c r="AI270" i="1"/>
  <c r="AI389" i="1"/>
  <c r="AJ389" i="1" s="1"/>
  <c r="AH102" i="1"/>
  <c r="AH174" i="1"/>
  <c r="AI174" i="1" s="1"/>
  <c r="AH376" i="1"/>
  <c r="AI376" i="1" s="1"/>
  <c r="AI1002" i="1"/>
  <c r="AH1002" i="1"/>
  <c r="AI773" i="1"/>
  <c r="AJ773" i="1" s="1"/>
  <c r="AF14" i="1"/>
  <c r="AE14" i="1"/>
  <c r="AH869" i="1"/>
  <c r="AI869" i="1" s="1"/>
  <c r="AG347" i="1"/>
  <c r="AF568" i="1"/>
  <c r="AG568" i="1" s="1"/>
  <c r="AI456" i="1"/>
  <c r="AF732" i="1"/>
  <c r="AG732" i="1" s="1"/>
  <c r="AH404" i="1"/>
  <c r="AI404" i="1" s="1"/>
  <c r="AG586" i="1"/>
  <c r="AI604" i="1"/>
  <c r="AG565" i="1"/>
  <c r="AG396" i="1"/>
  <c r="AH189" i="1"/>
  <c r="AH398" i="1"/>
  <c r="AI398" i="1" s="1"/>
  <c r="AI473" i="1"/>
  <c r="AG643" i="1"/>
  <c r="AH643" i="1" s="1"/>
  <c r="AG496" i="1"/>
  <c r="AH496" i="1" s="1"/>
  <c r="AI294" i="1"/>
  <c r="AI641" i="1"/>
  <c r="AH641" i="1"/>
  <c r="AJ361" i="1"/>
  <c r="AI361" i="1"/>
  <c r="AG960" i="1"/>
  <c r="AG262" i="1"/>
  <c r="AI228" i="1"/>
  <c r="AJ228" i="1" s="1"/>
  <c r="AI119" i="1"/>
  <c r="AI278" i="1"/>
  <c r="AH278" i="1"/>
  <c r="AH898" i="1"/>
  <c r="AG453" i="1"/>
  <c r="AD1152" i="1"/>
  <c r="AG821" i="1"/>
  <c r="AG1147" i="1"/>
  <c r="AJ328" i="1"/>
  <c r="AK328" i="1" s="1"/>
  <c r="AD1019" i="1"/>
  <c r="AH425" i="1"/>
  <c r="AI663" i="1"/>
  <c r="AE535" i="1"/>
  <c r="AF535" i="1" s="1"/>
  <c r="AH1097" i="1"/>
  <c r="AI1097" i="1" s="1"/>
  <c r="AG1131" i="1"/>
  <c r="AH755" i="1"/>
  <c r="AI755" i="1" s="1"/>
  <c r="AH183" i="1"/>
  <c r="AG183" i="1"/>
  <c r="AH385" i="1"/>
  <c r="AI481" i="1"/>
  <c r="AJ481" i="1" s="1"/>
  <c r="AG675" i="1"/>
  <c r="AG651" i="1"/>
  <c r="AI632" i="1"/>
  <c r="AJ632" i="1" s="1"/>
  <c r="AJ345" i="1"/>
  <c r="AI345" i="1"/>
  <c r="AF354" i="1"/>
  <c r="AI22" i="1"/>
  <c r="AF1122" i="1"/>
  <c r="AJ625" i="1"/>
  <c r="AK625" i="1" s="1"/>
  <c r="AH972" i="1"/>
  <c r="AI111" i="1"/>
  <c r="AI1085" i="1"/>
  <c r="AJ1085" i="1" s="1"/>
  <c r="AF888" i="1"/>
  <c r="AG888" i="1" s="1"/>
  <c r="AI284" i="1"/>
  <c r="AJ365" i="1"/>
  <c r="AI365" i="1"/>
  <c r="AH616" i="1"/>
  <c r="AK715" i="1"/>
  <c r="AH668" i="1"/>
  <c r="AI668" i="1" s="1"/>
  <c r="AI46" i="1"/>
  <c r="AH46" i="1"/>
  <c r="AJ382" i="1"/>
  <c r="AI382" i="1"/>
  <c r="AH687" i="1"/>
  <c r="AI687" i="1" s="1"/>
  <c r="AH288" i="1"/>
  <c r="AI288" i="1" s="1"/>
  <c r="AG991" i="1"/>
  <c r="AG939" i="1"/>
  <c r="AG250" i="1"/>
  <c r="AH250" i="1" s="1"/>
  <c r="AI1148" i="1"/>
  <c r="AJ1148" i="1" s="1"/>
  <c r="AG835" i="1"/>
  <c r="AF68" i="1"/>
  <c r="AG68" i="1" s="1"/>
  <c r="AI812" i="1"/>
  <c r="AJ812" i="1" s="1"/>
  <c r="AE785" i="1"/>
  <c r="AC1215" i="1"/>
  <c r="AD785" i="1"/>
  <c r="AK984" i="1"/>
  <c r="AF598" i="1"/>
  <c r="AG598" i="1" s="1"/>
  <c r="AE349" i="1"/>
  <c r="AE684" i="1"/>
  <c r="AF684" i="1" s="1"/>
  <c r="AK702" i="1"/>
  <c r="AH891" i="1"/>
  <c r="AH166" i="1"/>
  <c r="AG851" i="1"/>
  <c r="AI511" i="1"/>
  <c r="AH511" i="1"/>
  <c r="AH147" i="1"/>
  <c r="AG475" i="1"/>
  <c r="AH475" i="1" s="1"/>
  <c r="AG1105" i="1"/>
  <c r="AI352" i="1"/>
  <c r="AH352" i="1"/>
  <c r="AF299" i="1"/>
  <c r="AG303" i="1"/>
  <c r="AH303" i="1" s="1"/>
  <c r="AG239" i="1"/>
  <c r="AH239" i="1" s="1"/>
  <c r="AI936" i="1"/>
  <c r="AG876" i="1"/>
  <c r="AH1034" i="1"/>
  <c r="AI1034" i="1" s="1"/>
  <c r="AH712" i="1"/>
  <c r="AG957" i="1"/>
  <c r="AG1153" i="1"/>
  <c r="AG626" i="1"/>
  <c r="AH623" i="1"/>
  <c r="AI623" i="1" s="1"/>
  <c r="AG193" i="1"/>
  <c r="AH193" i="1" s="1"/>
  <c r="AG367" i="1"/>
  <c r="AH367" i="1" s="1"/>
  <c r="AH1145" i="1"/>
  <c r="AJ897" i="1"/>
  <c r="AI897" i="1"/>
  <c r="AJ584" i="1"/>
  <c r="AI584" i="1"/>
  <c r="AG955" i="1"/>
  <c r="AH955" i="1" s="1"/>
  <c r="AJ70" i="1"/>
  <c r="AK70" i="1" s="1"/>
  <c r="AH1079" i="1"/>
  <c r="AI1079" i="1" s="1"/>
  <c r="AH1033" i="1"/>
  <c r="AG1033" i="1"/>
  <c r="AH251" i="1"/>
  <c r="AI138" i="1"/>
  <c r="AF50" i="1"/>
  <c r="AG50" i="1" s="1"/>
  <c r="AI379" i="1"/>
  <c r="AG121" i="1"/>
  <c r="AI226" i="1"/>
  <c r="AH403" i="1"/>
  <c r="AI305" i="1"/>
  <c r="AH997" i="1"/>
  <c r="AH216" i="1"/>
  <c r="AI43" i="1"/>
  <c r="AJ235" i="1"/>
  <c r="AK235" i="1" s="1"/>
  <c r="AI469" i="1"/>
  <c r="AH277" i="1"/>
  <c r="AH1046" i="1"/>
  <c r="AI1046" i="1" s="1"/>
  <c r="AI1063" i="1"/>
  <c r="AJ1063" i="1" s="1"/>
  <c r="AG309" i="1"/>
  <c r="AI17" i="1"/>
  <c r="AI905" i="1"/>
  <c r="AG900" i="1"/>
  <c r="AE965" i="1"/>
  <c r="AF965" i="1" s="1"/>
  <c r="AF887" i="1"/>
  <c r="AG493" i="1"/>
  <c r="AH493" i="1" s="1"/>
  <c r="AG19" i="1"/>
  <c r="AH19" i="1" s="1"/>
  <c r="AF855" i="1"/>
  <c r="AG855" i="1" s="1"/>
  <c r="AH731" i="1"/>
  <c r="AF1115" i="1"/>
  <c r="AH225" i="1"/>
  <c r="AF931" i="1"/>
  <c r="AF913" i="1"/>
  <c r="AH93" i="1"/>
  <c r="AI93" i="1" s="1"/>
  <c r="AH526" i="1"/>
  <c r="AI569" i="1"/>
  <c r="AG947" i="1"/>
  <c r="AJ488" i="1"/>
  <c r="AI488" i="1"/>
  <c r="AG530" i="1"/>
  <c r="AH530" i="1" s="1"/>
  <c r="AH375" i="1"/>
  <c r="AI375" i="1" s="1"/>
  <c r="AJ752" i="1"/>
  <c r="AI752" i="1"/>
  <c r="AI435" i="1"/>
  <c r="AF1137" i="1"/>
  <c r="AG872" i="1"/>
  <c r="AG109" i="1"/>
  <c r="AG917" i="1"/>
  <c r="AH494" i="1"/>
  <c r="AG949" i="1"/>
  <c r="AE1119" i="1"/>
  <c r="AI1102" i="1"/>
  <c r="AJ1102" i="1" s="1"/>
  <c r="AD230" i="1"/>
  <c r="AE230" i="1" s="1"/>
  <c r="AG572" i="1"/>
  <c r="AH572" i="1" s="1"/>
  <c r="AG532" i="1"/>
  <c r="AH532" i="1" s="1"/>
  <c r="AH866" i="1"/>
  <c r="AK908" i="1"/>
  <c r="AF160" i="1"/>
  <c r="AH450" i="1"/>
  <c r="AH304" i="1"/>
  <c r="AH926" i="1"/>
  <c r="AI926" i="1" s="1"/>
  <c r="AG208" i="1"/>
  <c r="AE287" i="1"/>
  <c r="AD287" i="1"/>
  <c r="AI760" i="1"/>
  <c r="AH760" i="1"/>
  <c r="AH348" i="1"/>
  <c r="AF1139" i="1"/>
  <c r="AH136" i="1"/>
  <c r="AI136" i="1" s="1"/>
  <c r="AF29" i="1"/>
  <c r="AG29" i="1" s="1"/>
  <c r="AF595" i="1"/>
  <c r="AI986" i="1"/>
  <c r="AF94" i="1"/>
  <c r="AF658" i="1"/>
  <c r="AG1133" i="1"/>
  <c r="AH1133" i="1" s="1"/>
  <c r="AI384" i="1"/>
  <c r="AJ384" i="1" s="1"/>
  <c r="AG254" i="1"/>
  <c r="AH254" i="1" s="1"/>
  <c r="AH266" i="1"/>
  <c r="AG410" i="1"/>
  <c r="AH410" i="1" s="1"/>
  <c r="AG355" i="1"/>
  <c r="AI1022" i="1"/>
  <c r="AH724" i="1"/>
  <c r="AG145" i="1"/>
  <c r="AH145" i="1" s="1"/>
  <c r="AI202" i="1"/>
  <c r="AH506" i="1"/>
  <c r="AF300" i="1"/>
  <c r="AH896" i="1"/>
  <c r="AH159" i="1"/>
  <c r="AI159" i="1" s="1"/>
  <c r="AJ702" i="1"/>
  <c r="AH777" i="1"/>
  <c r="AI777" i="1" s="1"/>
  <c r="AI865" i="1"/>
  <c r="AI680" i="1"/>
  <c r="AH680" i="1"/>
  <c r="AE913" i="1"/>
  <c r="AG501" i="1"/>
  <c r="AG337" i="1"/>
  <c r="AH337" i="1" s="1"/>
  <c r="AI726" i="1"/>
  <c r="AH969" i="1"/>
  <c r="AI971" i="1"/>
  <c r="AH39" i="1"/>
  <c r="AI39" i="1" s="1"/>
  <c r="AG933" i="1"/>
  <c r="AG459" i="1"/>
  <c r="AH459" i="1" s="1"/>
  <c r="AE491" i="1"/>
  <c r="AJ195" i="1"/>
  <c r="AK195" i="1" s="1"/>
  <c r="AH224" i="1"/>
  <c r="AI224" i="1" s="1"/>
  <c r="AH30" i="1"/>
  <c r="AI179" i="1"/>
  <c r="AG1041" i="1"/>
  <c r="AI61" i="1"/>
  <c r="AE515" i="1"/>
  <c r="AH836" i="1"/>
  <c r="AG836" i="1"/>
  <c r="AJ882" i="1"/>
  <c r="AK882" i="1" s="1"/>
  <c r="AG401" i="1"/>
  <c r="AG744" i="1"/>
  <c r="AH744" i="1" s="1"/>
  <c r="AI990" i="1"/>
  <c r="AI137" i="1"/>
  <c r="AJ608" i="1"/>
  <c r="AI608" i="1"/>
  <c r="AH13" i="1"/>
  <c r="AJ482" i="1"/>
  <c r="AK482" i="1" s="1"/>
  <c r="AH383" i="1"/>
  <c r="AI279" i="1"/>
  <c r="AJ279" i="1" s="1"/>
  <c r="AI618" i="1"/>
  <c r="AI688" i="1"/>
  <c r="AJ688" i="1" s="1"/>
  <c r="AH539" i="1"/>
  <c r="AH442" i="1"/>
  <c r="AG158" i="1"/>
  <c r="AH158" i="1" s="1"/>
  <c r="AG387" i="1"/>
  <c r="AH387" i="1" s="1"/>
  <c r="AK116" i="1"/>
  <c r="AG893" i="1"/>
  <c r="AI963" i="1"/>
  <c r="AJ963" i="1" s="1"/>
  <c r="AI840" i="1"/>
  <c r="AJ320" i="1"/>
  <c r="AK320" i="1" s="1"/>
  <c r="AH804" i="1"/>
  <c r="AI804" i="1" s="1"/>
  <c r="AF238" i="1"/>
  <c r="AG238" i="1" s="1"/>
  <c r="AJ1110" i="1"/>
  <c r="AK1110" i="1" s="1"/>
  <c r="AJ801" i="1"/>
  <c r="AJ806" i="1"/>
  <c r="AK806" i="1" s="1"/>
  <c r="AI930" i="1"/>
  <c r="AJ930" i="1" s="1"/>
  <c r="AH292" i="1"/>
  <c r="AH1031" i="1"/>
  <c r="AH923" i="1"/>
  <c r="AI923" i="1" s="1"/>
  <c r="AH486" i="1"/>
  <c r="AI486" i="1" s="1"/>
  <c r="AF843" i="1"/>
  <c r="AG843" i="1" s="1"/>
  <c r="AK698" i="1"/>
  <c r="AE660" i="1"/>
  <c r="AH534" i="1"/>
  <c r="AH392" i="1"/>
  <c r="AG67" i="1"/>
  <c r="AG525" i="1"/>
  <c r="AI837" i="1"/>
  <c r="AJ837" i="1" s="1"/>
  <c r="AH1100" i="1"/>
  <c r="AI1100" i="1" s="1"/>
  <c r="AJ928" i="1"/>
  <c r="AK928" i="1" s="1"/>
  <c r="AK870" i="1"/>
  <c r="AH538" i="1"/>
  <c r="AI333" i="1"/>
  <c r="AJ333" i="1" s="1"/>
  <c r="AG1059" i="1"/>
  <c r="AF214" i="1"/>
  <c r="AG214" i="1" s="1"/>
  <c r="AI654" i="1"/>
  <c r="AJ654" i="1" s="1"/>
  <c r="AH1043" i="1"/>
  <c r="AJ906" i="1"/>
  <c r="AK906" i="1" s="1"/>
  <c r="AJ1118" i="1"/>
  <c r="AI467" i="1"/>
  <c r="AJ467" i="1" s="1"/>
  <c r="AI819" i="1"/>
  <c r="AJ819" i="1" s="1"/>
  <c r="AG378" i="1"/>
  <c r="AH378" i="1" s="1"/>
  <c r="AH1128" i="1"/>
  <c r="AI1128" i="1" s="1"/>
  <c r="AJ205" i="1"/>
  <c r="AK205" i="1" s="1"/>
  <c r="AD1098" i="1"/>
  <c r="AE1098" i="1" s="1"/>
  <c r="AJ80" i="1"/>
  <c r="AI80" i="1"/>
  <c r="AI172" i="1"/>
  <c r="AJ602" i="1"/>
  <c r="AI390" i="1"/>
  <c r="AJ413" i="1"/>
  <c r="AK413" i="1" s="1"/>
  <c r="AH919" i="1"/>
  <c r="AI919" i="1" s="1"/>
  <c r="AH862" i="1"/>
  <c r="AI164" i="1"/>
  <c r="AJ164" i="1" s="1"/>
  <c r="AI124" i="1"/>
  <c r="AK1000" i="1"/>
  <c r="AI801" i="1"/>
  <c r="AH848" i="1"/>
  <c r="AK954" i="1"/>
  <c r="AK71" i="1"/>
  <c r="AI864" i="1"/>
  <c r="AJ864" i="1" s="1"/>
  <c r="AJ798" i="1"/>
  <c r="AK798" i="1" s="1"/>
  <c r="AH581" i="1"/>
  <c r="AK76" i="1"/>
  <c r="AJ173" i="1"/>
  <c r="AK173" i="1" s="1"/>
  <c r="AF673" i="1"/>
  <c r="AF868" i="1"/>
  <c r="AI645" i="1"/>
  <c r="AJ645" i="1" s="1"/>
  <c r="AI509" i="1"/>
  <c r="AI903" i="1"/>
  <c r="AF1047" i="1"/>
  <c r="AF1025" i="1"/>
  <c r="AG1025" i="1" s="1"/>
  <c r="AG1096" i="1"/>
  <c r="AJ49" i="1"/>
  <c r="AK49" i="1" s="1"/>
  <c r="AI301" i="1"/>
  <c r="AJ301" i="1" s="1"/>
  <c r="AI1005" i="1"/>
  <c r="AI213" i="1"/>
  <c r="AJ213" i="1" s="1"/>
  <c r="AH314" i="1"/>
  <c r="AC1217" i="1"/>
  <c r="AJ259" i="1"/>
  <c r="AK259" i="1" s="1"/>
  <c r="AI63" i="1"/>
  <c r="AJ664" i="1"/>
  <c r="AK664" i="1" s="1"/>
  <c r="AK1126" i="1"/>
  <c r="AE1106" i="1"/>
  <c r="AI1042" i="1"/>
  <c r="AJ1042" i="1" s="1"/>
  <c r="AI282" i="1"/>
  <c r="AH852" i="1"/>
  <c r="AK31" i="1"/>
  <c r="AI27" i="1"/>
  <c r="AH727" i="1"/>
  <c r="AI727" i="1" s="1"/>
  <c r="AI247" i="1"/>
  <c r="AH638" i="1"/>
  <c r="AG927" i="1"/>
  <c r="AH27" i="1"/>
  <c r="AH733" i="1"/>
  <c r="AH901" i="1"/>
  <c r="AB1219" i="1"/>
  <c r="AB1211" i="1"/>
  <c r="AH548" i="1"/>
  <c r="AI548" i="1" s="1"/>
  <c r="AF878" i="1"/>
  <c r="AH391" i="1"/>
  <c r="AI391" i="1" s="1"/>
  <c r="AH322" i="1"/>
  <c r="AI1123" i="1"/>
  <c r="AJ1123" i="1" s="1"/>
  <c r="AJ343" i="1"/>
  <c r="AK343" i="1" s="1"/>
  <c r="AI1050" i="1"/>
  <c r="AJ857" i="1"/>
  <c r="AK857" i="1" s="1"/>
  <c r="AI631" i="1"/>
  <c r="AJ631" i="1" s="1"/>
  <c r="AG859" i="1"/>
  <c r="AG653" i="1"/>
  <c r="AH653" i="1" s="1"/>
  <c r="AI1066" i="1"/>
  <c r="AI72" i="1"/>
  <c r="AG734" i="1"/>
  <c r="AH734" i="1" s="1"/>
  <c r="AF973" i="1"/>
  <c r="AG973" i="1" s="1"/>
  <c r="AG718" i="1"/>
  <c r="AH622" i="1"/>
  <c r="AH740" i="1"/>
  <c r="AI740" i="1" s="1"/>
  <c r="AH861" i="1"/>
  <c r="AH921" i="1"/>
  <c r="AI921" i="1" s="1"/>
  <c r="AI899" i="1"/>
  <c r="AJ899" i="1" s="1"/>
  <c r="AI108" i="1"/>
  <c r="AI639" i="1"/>
  <c r="AH829" i="1"/>
  <c r="AI778" i="1"/>
  <c r="AJ778" i="1" s="1"/>
  <c r="AH1084" i="1"/>
  <c r="AI1084" i="1" s="1"/>
  <c r="AJ31" i="1"/>
  <c r="AI704" i="1"/>
  <c r="AJ704" i="1" s="1"/>
  <c r="AF555" i="1"/>
  <c r="AG502" i="1"/>
  <c r="AF791" i="1"/>
  <c r="AG791" i="1" s="1"/>
  <c r="AG683" i="1"/>
  <c r="AH683" i="1" s="1"/>
  <c r="AI889" i="1"/>
  <c r="AJ889" i="1" s="1"/>
  <c r="AH144" i="1"/>
  <c r="AI1136" i="1"/>
  <c r="AJ326" i="1"/>
  <c r="AK326" i="1" s="1"/>
  <c r="AJ937" i="1"/>
  <c r="AK937" i="1" s="1"/>
  <c r="AG646" i="1"/>
  <c r="AG850" i="1"/>
  <c r="AF1127" i="1"/>
  <c r="AI178" i="1"/>
  <c r="AE596" i="1"/>
  <c r="AI215" i="1"/>
  <c r="AJ215" i="1" s="1"/>
  <c r="AH447" i="1"/>
  <c r="AI447" i="1" s="1"/>
  <c r="AE263" i="1"/>
  <c r="AF263" i="1" s="1"/>
  <c r="AK26" i="1"/>
  <c r="AK656" i="1"/>
  <c r="AJ768" i="1"/>
  <c r="AK768" i="1" s="1"/>
  <c r="AJ932" i="1"/>
  <c r="AK932" i="1" s="1"/>
  <c r="AI504" i="1"/>
  <c r="AJ504" i="1" s="1"/>
  <c r="AH478" i="1"/>
  <c r="AH607" i="1"/>
  <c r="AI607" i="1" s="1"/>
  <c r="AJ66" i="1"/>
  <c r="AK66" i="1" s="1"/>
  <c r="AJ540" i="1"/>
  <c r="AK540" i="1" s="1"/>
  <c r="AI69" i="1"/>
  <c r="AJ176" i="1"/>
  <c r="AK176" i="1" s="1"/>
  <c r="AH1016" i="1"/>
  <c r="AJ698" i="1"/>
  <c r="AF952" i="1"/>
  <c r="AK268" i="1"/>
  <c r="AE323" i="1"/>
  <c r="AF323" i="1" s="1"/>
  <c r="AE1008" i="1"/>
  <c r="AF1008" i="1" s="1"/>
  <c r="AK747" i="1"/>
  <c r="AF1059" i="1"/>
  <c r="AH444" i="1"/>
  <c r="AI444" i="1" s="1"/>
  <c r="AH56" i="1"/>
  <c r="AI1048" i="1"/>
  <c r="AF737" i="1"/>
  <c r="AG737" i="1" s="1"/>
  <c r="AD1088" i="1"/>
  <c r="AE1088" i="1" s="1"/>
  <c r="AI934" i="1"/>
  <c r="AI1054" i="1"/>
  <c r="AH1061" i="1"/>
  <c r="AI1061" i="1" s="1"/>
  <c r="AE99" i="1"/>
  <c r="AH987" i="1"/>
  <c r="AJ661" i="1"/>
  <c r="AK661" i="1" s="1"/>
  <c r="AG91" i="1"/>
  <c r="AD1217" i="1"/>
  <c r="AH64" i="1"/>
  <c r="AI1007" i="1"/>
  <c r="AJ1007" i="1" s="1"/>
  <c r="AI357" i="1"/>
  <c r="AI741" i="1"/>
  <c r="AG915" i="1"/>
  <c r="AH915" i="1" s="1"/>
  <c r="AI418" i="1"/>
  <c r="AH54" i="1"/>
  <c r="AI498" i="1"/>
  <c r="AJ498" i="1" s="1"/>
  <c r="AG422" i="1"/>
  <c r="AH422" i="1" s="1"/>
  <c r="AJ633" i="1"/>
  <c r="AH979" i="1"/>
  <c r="AJ682" i="1"/>
  <c r="AK682" i="1" s="1"/>
  <c r="AI472" i="1"/>
  <c r="AG810" i="1"/>
  <c r="AK763" i="1"/>
  <c r="AG518" i="1"/>
  <c r="AH518" i="1" s="1"/>
  <c r="AG989" i="1"/>
  <c r="AI197" i="1"/>
  <c r="AI1156" i="1"/>
  <c r="AI940" i="1"/>
  <c r="AJ940" i="1" s="1"/>
  <c r="AH291" i="1"/>
  <c r="AI291" i="1" s="1"/>
  <c r="AF434" i="1"/>
  <c r="AG434" i="1" s="1"/>
  <c r="AG252" i="1"/>
  <c r="AH599" i="1"/>
  <c r="AI599" i="1" s="1"/>
  <c r="AH981" i="1"/>
  <c r="AE614" i="1"/>
  <c r="AE831" i="1"/>
  <c r="AF827" i="1"/>
  <c r="AG827" i="1" s="1"/>
  <c r="AF885" i="1"/>
  <c r="AG885" i="1" s="1"/>
  <c r="AI583" i="1"/>
  <c r="AJ583" i="1" s="1"/>
  <c r="AJ1108" i="1"/>
  <c r="AK1108" i="1" s="1"/>
  <c r="AJ386" i="1"/>
  <c r="AI236" i="1"/>
  <c r="AJ236" i="1" s="1"/>
  <c r="AI617" i="1"/>
  <c r="AE952" i="1"/>
  <c r="AI455" i="1"/>
  <c r="AH455" i="1"/>
  <c r="AH818" i="1"/>
  <c r="AJ1151" i="1"/>
  <c r="AK1151" i="1" s="1"/>
  <c r="AH454" i="1"/>
  <c r="AI454" i="1" s="1"/>
  <c r="AJ248" i="1"/>
  <c r="AK248" i="1" s="1"/>
  <c r="AJ377" i="1"/>
  <c r="AK377" i="1" s="1"/>
  <c r="AH756" i="1"/>
  <c r="AI756" i="1" s="1"/>
  <c r="AI1077" i="1"/>
  <c r="AJ1077" i="1" s="1"/>
  <c r="AH1154" i="1"/>
  <c r="AI1154" i="1" s="1"/>
  <c r="AG206" i="1"/>
  <c r="AH206" i="1" s="1"/>
  <c r="AG779" i="1"/>
  <c r="AI794" i="1"/>
  <c r="AJ794" i="1" s="1"/>
  <c r="AI1009" i="1"/>
  <c r="AJ1009" i="1" s="1"/>
  <c r="AI386" i="1"/>
  <c r="AI606" i="1"/>
  <c r="AE672" i="1"/>
  <c r="AG177" i="1"/>
  <c r="AI24" i="1"/>
  <c r="AH408" i="1"/>
  <c r="AI408" i="1" s="1"/>
  <c r="AF676" i="1"/>
  <c r="AH512" i="1"/>
  <c r="AG480" i="1"/>
  <c r="AH480" i="1" s="1"/>
  <c r="AH356" i="1"/>
  <c r="AI356" i="1" s="1"/>
  <c r="AI701" i="1"/>
  <c r="AJ701" i="1" s="1"/>
  <c r="AH1075" i="1"/>
  <c r="AI767" i="1"/>
  <c r="AJ767" i="1" s="1"/>
  <c r="AJ1066" i="1"/>
  <c r="AG974" i="1"/>
  <c r="AH974" i="1" s="1"/>
  <c r="AG557" i="1"/>
  <c r="AH557" i="1" s="1"/>
  <c r="AF269" i="1"/>
  <c r="AH1069" i="1"/>
  <c r="AI1069" i="1" s="1"/>
  <c r="AI1003" i="1"/>
  <c r="AJ1003" i="1" s="1"/>
  <c r="AF312" i="1"/>
  <c r="AI538" i="1"/>
  <c r="AI1060" i="1"/>
  <c r="AI894" i="1"/>
  <c r="AI113" i="1"/>
  <c r="AJ113" i="1" s="1"/>
  <c r="AI624" i="1"/>
  <c r="AI1057" i="1"/>
  <c r="AJ1149" i="1"/>
  <c r="AK1149" i="1" s="1"/>
  <c r="AI924" i="1"/>
  <c r="AH106" i="1"/>
  <c r="AI106" i="1" s="1"/>
  <c r="AE23" i="1"/>
  <c r="AC1213" i="1"/>
  <c r="AH753" i="1"/>
  <c r="AJ669" i="1"/>
  <c r="AK669" i="1" s="1"/>
  <c r="AI574" i="1"/>
  <c r="AI234" i="1"/>
  <c r="AJ769" i="1"/>
  <c r="AK769" i="1" s="1"/>
  <c r="AJ1072" i="1"/>
  <c r="AK1072" i="1" s="1"/>
  <c r="AJ210" i="1"/>
  <c r="AK210" i="1" s="1"/>
  <c r="AI856" i="1"/>
  <c r="AH636" i="1"/>
  <c r="AI636" i="1" s="1"/>
  <c r="AK104" i="1"/>
  <c r="AI907" i="1"/>
  <c r="AK776" i="1"/>
  <c r="AF346" i="1"/>
  <c r="AH21" i="1"/>
  <c r="AI21" i="1" s="1"/>
  <c r="AI57" i="1"/>
  <c r="AI690" i="1"/>
  <c r="AI40" i="1"/>
  <c r="AI114" i="1"/>
  <c r="AJ114" i="1" s="1"/>
  <c r="AI846" i="1"/>
  <c r="AJ846" i="1" s="1"/>
  <c r="AJ313" i="1"/>
  <c r="AK313" i="1" s="1"/>
  <c r="AJ1056" i="1"/>
  <c r="AK1056" i="1" s="1"/>
  <c r="AH839" i="1"/>
  <c r="AH561" i="1"/>
  <c r="AI561" i="1" s="1"/>
  <c r="AI445" i="1"/>
  <c r="AJ445" i="1" s="1"/>
  <c r="AG399" i="1"/>
  <c r="AH399" i="1" s="1"/>
  <c r="AI601" i="1"/>
  <c r="AJ601" i="1" s="1"/>
  <c r="AH811" i="1"/>
  <c r="AI576" i="1"/>
  <c r="AK150" i="1"/>
  <c r="AI81" i="1"/>
  <c r="AI780" i="1"/>
  <c r="AJ780" i="1" s="1"/>
  <c r="AI751" i="1"/>
  <c r="AJ751" i="1" s="1"/>
  <c r="AJ227" i="1"/>
  <c r="AK227" i="1" s="1"/>
  <c r="AF415" i="1"/>
  <c r="AI1026" i="1"/>
  <c r="AH52" i="1"/>
  <c r="AI703" i="1"/>
  <c r="AJ703" i="1" s="1"/>
  <c r="AH787" i="1"/>
  <c r="AH1146" i="1"/>
  <c r="AI1146" i="1" s="1"/>
  <c r="AG542" i="1"/>
  <c r="AH542" i="1" s="1"/>
  <c r="AG1094" i="1"/>
  <c r="AH1094" i="1" s="1"/>
  <c r="AI134" i="1"/>
  <c r="AJ134" i="1" s="1"/>
  <c r="AH1074" i="1"/>
  <c r="AI272" i="1"/>
  <c r="AJ1116" i="1"/>
  <c r="AK1116" i="1" s="1"/>
  <c r="AI761" i="1"/>
  <c r="AG527" i="1"/>
  <c r="AH527" i="1" s="1"/>
  <c r="AG118" i="1"/>
  <c r="AJ717" i="1"/>
  <c r="AK717" i="1" s="1"/>
  <c r="AG42" i="1"/>
  <c r="AH42" i="1" s="1"/>
  <c r="AJ953" i="1"/>
  <c r="AK953" i="1" s="1"/>
  <c r="AI85" i="1"/>
  <c r="AI774" i="1"/>
  <c r="AJ774" i="1" s="1"/>
  <c r="AF426" i="1"/>
  <c r="AF958" i="1"/>
  <c r="AJ556" i="1"/>
  <c r="AK556" i="1" s="1"/>
  <c r="AG510" i="1"/>
  <c r="AH510" i="1" s="1"/>
  <c r="AJ1080" i="1"/>
  <c r="AK1080" i="1" s="1"/>
  <c r="AE909" i="1"/>
  <c r="AH742" i="1"/>
  <c r="AG448" i="1"/>
  <c r="AH448" i="1" s="1"/>
  <c r="AG223" i="1"/>
  <c r="AH90" i="1"/>
  <c r="AI929" i="1"/>
  <c r="AI308" i="1"/>
  <c r="AJ308" i="1" s="1"/>
  <c r="AI820" i="1"/>
  <c r="AG83" i="1"/>
  <c r="AG711" i="1"/>
  <c r="AH711" i="1" s="1"/>
  <c r="AG807" i="1"/>
  <c r="AH945" i="1"/>
  <c r="AI141" i="1"/>
  <c r="AI922" i="1"/>
  <c r="AJ922" i="1" s="1"/>
  <c r="AJ578" i="1"/>
  <c r="AH519" i="1"/>
  <c r="AG338" i="1"/>
  <c r="AH338" i="1" s="1"/>
  <c r="AH161" i="1"/>
  <c r="AI161" i="1" s="1"/>
  <c r="AI152" i="1"/>
  <c r="AI155" i="1"/>
  <c r="AJ155" i="1" s="1"/>
  <c r="AI353" i="1"/>
  <c r="AH369" i="1"/>
  <c r="AI655" i="1"/>
  <c r="AJ655" i="1" s="1"/>
  <c r="AJ640" i="1"/>
  <c r="AK640" i="1" s="1"/>
  <c r="AH257" i="1"/>
  <c r="AI257" i="1" s="1"/>
  <c r="AH203" i="1"/>
  <c r="AE1087" i="1"/>
  <c r="AI297" i="1"/>
  <c r="AG1017" i="1"/>
  <c r="AH1104" i="1"/>
  <c r="AI1104" i="1" s="1"/>
  <c r="AH280" i="1"/>
  <c r="AH942" i="1"/>
  <c r="AH220" i="1"/>
  <c r="AJ233" i="1"/>
  <c r="AK233" i="1" s="1"/>
  <c r="AJ536" i="1"/>
  <c r="AK536" i="1" s="1"/>
  <c r="AI190" i="1"/>
  <c r="AH541" i="1"/>
  <c r="AK709" i="1"/>
  <c r="AJ423" i="1"/>
  <c r="AH670" i="1"/>
  <c r="AJ95" i="1"/>
  <c r="AK95" i="1" s="1"/>
  <c r="AJ390" i="1"/>
  <c r="AI1086" i="1"/>
  <c r="AH245" i="1"/>
  <c r="AH781" i="1"/>
  <c r="AH550" i="1"/>
  <c r="AG1091" i="1"/>
  <c r="AJ1120" i="1"/>
  <c r="AK1120" i="1" s="1"/>
  <c r="AF1068" i="1"/>
  <c r="AI993" i="1"/>
  <c r="AJ993" i="1" s="1"/>
  <c r="AH340" i="1"/>
  <c r="AH199" i="1"/>
  <c r="AI199" i="1" s="1"/>
  <c r="AI809" i="1"/>
  <c r="AH980" i="1"/>
  <c r="AI980" i="1" s="1"/>
  <c r="AI182" i="1"/>
  <c r="AF863" i="1"/>
  <c r="AJ335" i="1"/>
  <c r="AK335" i="1" s="1"/>
  <c r="AJ1093" i="1"/>
  <c r="AK1093" i="1" s="1"/>
  <c r="AH331" i="1"/>
  <c r="AI331" i="1" s="1"/>
  <c r="AG902" i="1"/>
  <c r="AI759" i="1"/>
  <c r="AF713" i="1"/>
  <c r="AG713" i="1" s="1"/>
  <c r="AI1071" i="1"/>
  <c r="AH674" i="1"/>
  <c r="AH1052" i="1"/>
  <c r="AI1052" i="1" s="1"/>
  <c r="AG719" i="1"/>
  <c r="AK311" i="1"/>
  <c r="AI117" i="1"/>
  <c r="AH782" i="1"/>
  <c r="AI782" i="1" s="1"/>
  <c r="AI20" i="1"/>
  <c r="AF996" i="1"/>
  <c r="AG996" i="1" s="1"/>
  <c r="AJ1076" i="1"/>
  <c r="AK1076" i="1" s="1"/>
  <c r="AI181" i="1"/>
  <c r="AE699" i="1"/>
  <c r="AF75" i="1"/>
  <c r="AI1006" i="1"/>
  <c r="AH575" i="1"/>
  <c r="AG451" i="1"/>
  <c r="AI517" i="1"/>
  <c r="AJ517" i="1" s="1"/>
  <c r="AH646" i="1"/>
  <c r="AG34" i="1"/>
  <c r="AH34" i="1" s="1"/>
  <c r="AG832" i="1"/>
  <c r="AG146" i="1"/>
  <c r="AH135" i="1"/>
  <c r="AI135" i="1" s="1"/>
  <c r="AG1020" i="1"/>
  <c r="AH503" i="1"/>
  <c r="AD1142" i="1"/>
  <c r="AE1142" i="1" s="1"/>
  <c r="AK1118" i="1"/>
  <c r="AH406" i="1"/>
  <c r="AH319" i="1"/>
  <c r="AI319" i="1" s="1"/>
  <c r="AD554" i="1"/>
  <c r="AG1127" i="1"/>
  <c r="AI828" i="1"/>
  <c r="AI956" i="1"/>
  <c r="AH191" i="1"/>
  <c r="AG1039" i="1"/>
  <c r="AI627" i="1"/>
  <c r="AI603" i="1"/>
  <c r="AJ603" i="1" s="1"/>
  <c r="AI274" i="1"/>
  <c r="AE77" i="1"/>
  <c r="AI834" i="1"/>
  <c r="AH125" i="1"/>
  <c r="AI125" i="1" s="1"/>
  <c r="AI370" i="1"/>
  <c r="AJ69" i="1"/>
  <c r="AH524" i="1"/>
  <c r="AG59" i="1"/>
  <c r="AH402" i="1"/>
  <c r="AI402" i="1" s="1"/>
  <c r="AH830" i="1"/>
  <c r="AJ720" i="1"/>
  <c r="AK720" i="1" s="1"/>
  <c r="AF738" i="1"/>
  <c r="AJ784" i="1"/>
  <c r="AK784" i="1" s="1"/>
  <c r="AI163" i="1"/>
  <c r="AJ879" i="1"/>
  <c r="AK879" i="1" s="1"/>
  <c r="AI65" i="1"/>
  <c r="AH211" i="1"/>
  <c r="AH858" i="1"/>
  <c r="AI858" i="1" s="1"/>
  <c r="AE523" i="1"/>
  <c r="AF523" i="1" s="1"/>
  <c r="AI577" i="1"/>
  <c r="AJ577" i="1" s="1"/>
  <c r="AE823" i="1"/>
  <c r="AF823" i="1" s="1"/>
  <c r="AH875" i="1"/>
  <c r="AH256" i="1"/>
  <c r="AF723" i="1"/>
  <c r="AJ1049" i="1"/>
  <c r="AK1049" i="1" s="1"/>
  <c r="AI800" i="1"/>
  <c r="AK275" i="1"/>
  <c r="AI677" i="1"/>
  <c r="AI441" i="1"/>
  <c r="AI306" i="1"/>
  <c r="AJ306" i="1" s="1"/>
  <c r="AG1055" i="1"/>
  <c r="AH1055" i="1" s="1"/>
  <c r="AI1081" i="1"/>
  <c r="AE255" i="1"/>
  <c r="AF255" i="1" s="1"/>
  <c r="AH374" i="1"/>
  <c r="AF23" i="1"/>
  <c r="AD1213" i="1"/>
  <c r="AI314" i="1"/>
  <c r="AH1028" i="1"/>
  <c r="AI1028" i="1" s="1"/>
  <c r="AH822" i="1"/>
  <c r="AI229" i="1"/>
  <c r="AJ229" i="1" s="1"/>
  <c r="AJ775" i="1"/>
  <c r="AK775" i="1" s="1"/>
  <c r="AI659" i="1"/>
  <c r="AJ659" i="1" s="1"/>
  <c r="AJ477" i="1"/>
  <c r="AK477" i="1" s="1"/>
  <c r="AJ978" i="1"/>
  <c r="AK978" i="1" s="1"/>
  <c r="AI578" i="1"/>
  <c r="AI628" i="1"/>
  <c r="AH808" i="1"/>
  <c r="AH685" i="1"/>
  <c r="AH452" i="1"/>
  <c r="AG165" i="1"/>
  <c r="AH165" i="1" s="1"/>
  <c r="AG1038" i="1"/>
  <c r="AF83" i="1"/>
  <c r="AI423" i="1"/>
  <c r="AI862" i="1"/>
  <c r="AG590" i="1"/>
  <c r="AI478" i="1"/>
  <c r="AJ217" i="1"/>
  <c r="AK217" i="1" s="1"/>
  <c r="AH665" i="1"/>
  <c r="AI154" i="1"/>
  <c r="AJ154" i="1" s="1"/>
  <c r="AH419" i="1"/>
  <c r="AI419" i="1" s="1"/>
  <c r="AG579" i="1"/>
  <c r="AH579" i="1" s="1"/>
  <c r="AG573" i="1"/>
  <c r="AH573" i="1" s="1"/>
  <c r="AI987" i="1"/>
  <c r="AI597" i="1"/>
  <c r="AJ597" i="1" s="1"/>
  <c r="AH743" i="1"/>
  <c r="AI743" i="1" s="1"/>
  <c r="AI88" i="1"/>
  <c r="AG479" i="1"/>
  <c r="AH148" i="1"/>
  <c r="AI148" i="1" s="1"/>
  <c r="AG725" i="1"/>
  <c r="AJ84" i="1"/>
  <c r="AK84" i="1" s="1"/>
  <c r="AH895" i="1"/>
  <c r="AI895" i="1" s="1"/>
  <c r="AH849" i="1"/>
  <c r="AG107" i="1"/>
  <c r="AH107" i="1" s="1"/>
  <c r="AG212" i="1"/>
  <c r="AJ966" i="1"/>
  <c r="AK966" i="1" s="1"/>
  <c r="AJ470" i="1"/>
  <c r="AK470" i="1" s="1"/>
  <c r="AG652" i="1"/>
  <c r="AG860" i="1"/>
  <c r="AH860" i="1" s="1"/>
  <c r="AH151" i="1"/>
  <c r="AI151" i="1" s="1"/>
  <c r="AH417" i="1"/>
  <c r="AE805" i="1"/>
  <c r="AH44" i="1"/>
  <c r="AI44" i="1" s="1"/>
  <c r="AG89" i="1"/>
  <c r="AJ662" i="1"/>
  <c r="AK662" i="1" s="1"/>
  <c r="AJ918" i="1"/>
  <c r="AK918" i="1" s="1"/>
  <c r="AH25" i="1"/>
  <c r="AI25" i="1" s="1"/>
  <c r="AE543" i="1"/>
  <c r="AG1053" i="1"/>
  <c r="AJ816" i="1"/>
  <c r="AK816" i="1" s="1"/>
  <c r="AH295" i="1"/>
  <c r="AI1114" i="1"/>
  <c r="AI564" i="1"/>
  <c r="AH941" i="1"/>
  <c r="AK87" i="1"/>
  <c r="AJ221" i="1"/>
  <c r="AK221" i="1" s="1"/>
  <c r="AI1132" i="1"/>
  <c r="AI240" i="1"/>
  <c r="AH967" i="1"/>
  <c r="AI967" i="1" s="1"/>
  <c r="AI1135" i="1"/>
  <c r="AG499" i="1"/>
  <c r="AH615" i="1"/>
  <c r="AG649" i="1"/>
  <c r="AG360" i="1"/>
  <c r="AF650" i="1"/>
  <c r="AK16" i="1"/>
  <c r="AJ427" i="1"/>
  <c r="AK427" i="1" s="1"/>
  <c r="AH764" i="1"/>
  <c r="AF642" i="1"/>
  <c r="AE1130" i="1"/>
  <c r="AG941" i="1"/>
  <c r="AH825" i="1"/>
  <c r="AJ243" i="1"/>
  <c r="AK243" i="1" s="1"/>
  <c r="AJ267" i="1"/>
  <c r="AK267" i="1" s="1"/>
  <c r="AJ754" i="1"/>
  <c r="AK754" i="1" s="1"/>
  <c r="AG461" i="1"/>
  <c r="AE766" i="1"/>
  <c r="AF766" i="1" s="1"/>
  <c r="AK883" i="1"/>
  <c r="AH1029" i="1"/>
  <c r="AI1029" i="1" s="1"/>
  <c r="AH600" i="1"/>
  <c r="AI600" i="1" s="1"/>
  <c r="AI1018" i="1"/>
  <c r="AG1051" i="1"/>
  <c r="AH1082" i="1"/>
  <c r="AH533" i="1"/>
  <c r="AI533" i="1" s="1"/>
  <c r="AH910" i="1"/>
  <c r="AJ86" i="1"/>
  <c r="AK86" i="1" s="1"/>
  <c r="AJ874" i="1"/>
  <c r="AK874" i="1" s="1"/>
  <c r="AG758" i="1"/>
  <c r="AI82" i="1"/>
  <c r="AH334" i="1"/>
  <c r="AK982" i="1"/>
  <c r="AI143" i="1"/>
  <c r="AH242" i="1"/>
  <c r="AI242" i="1" s="1"/>
  <c r="AK368" i="1"/>
  <c r="AI1032" i="1"/>
  <c r="AJ1032" i="1" s="1"/>
  <c r="AI232" i="1"/>
  <c r="AK302" i="1"/>
  <c r="AH429" i="1"/>
  <c r="AF307" i="1"/>
  <c r="AI105" i="1"/>
  <c r="AJ105" i="1" s="1"/>
  <c r="AI322" i="1"/>
  <c r="AJ975" i="1"/>
  <c r="AK975" i="1" s="1"/>
  <c r="AI790" i="1"/>
  <c r="AI47" i="1"/>
  <c r="AH265" i="1"/>
  <c r="AG749" i="1"/>
  <c r="AJ943" i="1"/>
  <c r="AK943" i="1" s="1"/>
  <c r="AG964" i="1"/>
  <c r="AG558" i="1"/>
  <c r="AH558" i="1" s="1"/>
  <c r="AH1036" i="1"/>
  <c r="AI1036" i="1" s="1"/>
  <c r="AE853" i="1"/>
  <c r="AF853" i="1" s="1"/>
  <c r="AK96" i="1"/>
  <c r="AF1103" i="1"/>
  <c r="AI180" i="1"/>
  <c r="AG992" i="1"/>
  <c r="AH258" i="1"/>
  <c r="AJ1092" i="1"/>
  <c r="AK1092" i="1" s="1"/>
  <c r="AH244" i="1"/>
  <c r="AH1062" i="1"/>
  <c r="AH585" i="1"/>
  <c r="AH156" i="1"/>
  <c r="AI156" i="1" s="1"/>
  <c r="AH916" i="1"/>
  <c r="AI916" i="1" s="1"/>
  <c r="AG878" i="1"/>
  <c r="AF697" i="1"/>
  <c r="AI420" i="1"/>
  <c r="AJ420" i="1" s="1"/>
  <c r="AG35" i="1"/>
  <c r="AH886" i="1"/>
  <c r="AI730" i="1"/>
  <c r="AH110" i="1"/>
  <c r="AI581" i="1"/>
  <c r="AG207" i="1"/>
  <c r="AJ679" i="1"/>
  <c r="AK679" i="1" s="1"/>
  <c r="AJ290" i="1"/>
  <c r="AK290" i="1" s="1"/>
  <c r="AI392" i="1"/>
  <c r="AH705" i="1"/>
  <c r="AI705" i="1" s="1"/>
  <c r="AG133" i="1"/>
  <c r="AI73" i="1"/>
  <c r="AJ73" i="1" s="1"/>
  <c r="AH261" i="1"/>
  <c r="AI372" i="1"/>
  <c r="AJ372" i="1" s="1"/>
  <c r="AI462" i="1"/>
  <c r="AJ273" i="1"/>
  <c r="AK273" i="1" s="1"/>
  <c r="AG489" i="1"/>
  <c r="AH489" i="1" s="1"/>
  <c r="AE465" i="1"/>
  <c r="AK602" i="1"/>
  <c r="AI1143" i="1"/>
  <c r="AI153" i="1"/>
  <c r="AH552" i="1"/>
  <c r="AJ201" i="1"/>
  <c r="AK201" i="1" s="1"/>
  <c r="AI471" i="1"/>
  <c r="AF691" i="1"/>
  <c r="AG691" i="1" s="1"/>
  <c r="AG1047" i="1"/>
  <c r="AJ324" i="1"/>
  <c r="AK324" i="1" s="1"/>
  <c r="AF547" i="1"/>
  <c r="AK912" i="1"/>
  <c r="AI51" i="1"/>
  <c r="AJ412" i="1"/>
  <c r="AK412" i="1" s="1"/>
  <c r="AJ741" i="1"/>
  <c r="AI1011" i="1"/>
  <c r="AJ1011" i="1" s="1"/>
  <c r="AH1021" i="1"/>
  <c r="AJ443" i="1"/>
  <c r="AK443" i="1" s="1"/>
  <c r="AI157" i="1"/>
  <c r="AH329" i="1"/>
  <c r="AI41" i="1"/>
  <c r="AH397" i="1"/>
  <c r="AI397" i="1" s="1"/>
  <c r="AI45" i="1"/>
  <c r="AJ45" i="1" s="1"/>
  <c r="AH696" i="1"/>
  <c r="AE407" i="1"/>
  <c r="AI341" i="1"/>
  <c r="AI1058" i="1"/>
  <c r="AG237" i="1"/>
  <c r="AH237" i="1" s="1"/>
  <c r="AG219" i="1"/>
  <c r="AJ55" i="1"/>
  <c r="AK55" i="1" s="1"/>
  <c r="AG505" i="1"/>
  <c r="AH505" i="1" s="1"/>
  <c r="AI487" i="1"/>
  <c r="AJ545" i="1"/>
  <c r="AK545" i="1" s="1"/>
  <c r="AH605" i="1"/>
  <c r="AI78" i="1"/>
  <c r="AH293" i="1"/>
  <c r="AF1113" i="1"/>
  <c r="AG1113" i="1" s="1"/>
  <c r="AJ995" i="1"/>
  <c r="AK995" i="1" s="1"/>
  <c r="AF728" i="1"/>
  <c r="AG1014" i="1"/>
  <c r="AH1014" i="1" s="1"/>
  <c r="AG935" i="1"/>
  <c r="AK580" i="1"/>
  <c r="AF28" i="1"/>
  <c r="AG492" i="1"/>
  <c r="AH492" i="1" s="1"/>
  <c r="AH276" i="1"/>
  <c r="AJ433" i="1"/>
  <c r="AK433" i="1" s="1"/>
  <c r="AI363" i="1"/>
  <c r="AI123" i="1"/>
  <c r="AJ123" i="1" s="1"/>
  <c r="AF793" i="1"/>
  <c r="AH260" i="1"/>
  <c r="AI260" i="1" s="1"/>
  <c r="AK621" i="1"/>
  <c r="AH513" i="1"/>
  <c r="AI588" i="1"/>
  <c r="AJ588" i="1" s="1"/>
  <c r="AK707" i="1"/>
  <c r="AE847" i="1"/>
  <c r="AI264" i="1"/>
  <c r="AE911" i="1"/>
  <c r="AF911" i="1" s="1"/>
  <c r="AF594" i="1"/>
  <c r="AG594" i="1" s="1"/>
  <c r="AG130" i="1"/>
  <c r="AH130" i="1" s="1"/>
  <c r="AJ1107" i="1"/>
  <c r="AK1107" i="1" s="1"/>
  <c r="AI771" i="1"/>
  <c r="AH802" i="1"/>
  <c r="AJ139" i="1"/>
  <c r="AK139" i="1" s="1"/>
  <c r="AK633" i="1"/>
  <c r="AG648" i="1"/>
  <c r="AJ976" i="1"/>
  <c r="AK168" i="1"/>
  <c r="AH38" i="1"/>
  <c r="AF614" i="1"/>
  <c r="AF831" i="1"/>
  <c r="AE75" i="1"/>
  <c r="AH989" i="1"/>
  <c r="AI1129" i="1"/>
  <c r="AJ1129" i="1" s="1"/>
  <c r="AI36" i="1"/>
  <c r="AI838" i="1"/>
  <c r="AH1040" i="1"/>
  <c r="AI1040" i="1" s="1"/>
  <c r="AG673" i="1"/>
  <c r="AG757" i="1"/>
  <c r="AH757" i="1" s="1"/>
  <c r="AF440" i="1"/>
  <c r="AG440" i="1" s="1"/>
  <c r="AH416" i="1"/>
  <c r="AF666" i="1"/>
  <c r="AI570" i="1"/>
  <c r="AJ570" i="1" s="1"/>
  <c r="AF1090" i="1"/>
  <c r="AC1214" i="1"/>
  <c r="AG317" i="1"/>
  <c r="AH970" i="1"/>
  <c r="AI970" i="1" s="1"/>
  <c r="AI591" i="1"/>
  <c r="AI430" i="1"/>
  <c r="AG431" i="1"/>
  <c r="AH431" i="1" s="1"/>
  <c r="AH959" i="1"/>
  <c r="AI1134" i="1"/>
  <c r="AJ310" i="1"/>
  <c r="AK310" i="1" s="1"/>
  <c r="AH845" i="1"/>
  <c r="AI845" i="1" s="1"/>
  <c r="AH1083" i="1"/>
  <c r="AI1083" i="1" s="1"/>
  <c r="AH129" i="1"/>
  <c r="AI129" i="1" s="1"/>
  <c r="AH700" i="1"/>
  <c r="AG938" i="1"/>
  <c r="AI746" i="1"/>
  <c r="AI188" i="1"/>
  <c r="AH890" i="1"/>
  <c r="AG332" i="1"/>
  <c r="AH194" i="1"/>
  <c r="AI194" i="1" s="1"/>
  <c r="AH1144" i="1"/>
  <c r="AH184" i="1"/>
  <c r="AJ567" i="1"/>
  <c r="AK567" i="1" s="1"/>
  <c r="AI11" i="1"/>
  <c r="AJ11" i="1" s="1"/>
  <c r="AE409" i="1"/>
  <c r="AH485" i="1"/>
  <c r="AH1067" i="1"/>
  <c r="AG1021" i="1"/>
  <c r="AG132" i="1"/>
  <c r="AH132" i="1" s="1"/>
  <c r="AI393" i="1"/>
  <c r="AF815" i="1"/>
  <c r="AJ141" i="1"/>
  <c r="AI1065" i="1"/>
  <c r="AG1111" i="1"/>
  <c r="AG249" i="1"/>
  <c r="AH249" i="1" s="1"/>
  <c r="AE315" i="1"/>
  <c r="AH336" i="1"/>
  <c r="AI342" i="1"/>
  <c r="AI381" i="1"/>
  <c r="AJ381" i="1" s="1"/>
  <c r="AH458" i="1"/>
  <c r="AI388" i="1"/>
  <c r="AJ388" i="1" s="1"/>
  <c r="AI686" i="1"/>
  <c r="AH438" i="1"/>
  <c r="AI289" i="1"/>
  <c r="AJ103" i="1"/>
  <c r="AK103" i="1" s="1"/>
  <c r="AJ1024" i="1"/>
  <c r="AK1024" i="1" s="1"/>
  <c r="AJ618" i="1"/>
  <c r="AI394" i="1"/>
  <c r="AH718" i="1"/>
  <c r="AH999" i="1"/>
  <c r="AI999" i="1" s="1"/>
  <c r="AI1124" i="1"/>
  <c r="AI880" i="1"/>
  <c r="AI253" i="1"/>
  <c r="AH520" i="1"/>
  <c r="AG560" i="1"/>
  <c r="AH484" i="1"/>
  <c r="AI359" i="1"/>
  <c r="AJ694" i="1"/>
  <c r="AK694" i="1" s="1"/>
  <c r="AI914" i="1"/>
  <c r="AH1027" i="1"/>
  <c r="AI1027" i="1" s="1"/>
  <c r="AI1064" i="1"/>
  <c r="AD507" i="1"/>
  <c r="AE507" i="1" s="1"/>
  <c r="AK62" i="1"/>
  <c r="AH833" i="1"/>
  <c r="AI833" i="1" s="1"/>
  <c r="AE1125" i="1"/>
  <c r="AH562" i="1"/>
  <c r="AH468" i="1"/>
  <c r="AI1121" i="1"/>
  <c r="AJ1121" i="1" s="1"/>
  <c r="AJ528" i="1"/>
  <c r="AK528" i="1" s="1"/>
  <c r="AH657" i="1"/>
  <c r="AJ428" i="1"/>
  <c r="AK428" i="1" s="1"/>
  <c r="AE735" i="1"/>
  <c r="AF735" i="1" s="1"/>
  <c r="AI539" i="1"/>
  <c r="AI298" i="1"/>
  <c r="AJ298" i="1" s="1"/>
  <c r="AH58" i="1"/>
  <c r="AD644" i="1"/>
  <c r="AH613" i="1"/>
  <c r="AH826" i="1"/>
  <c r="AH920" i="1"/>
  <c r="AI920" i="1" s="1"/>
  <c r="AJ464" i="1"/>
  <c r="AK464" i="1" s="1"/>
  <c r="AH593" i="1"/>
  <c r="AF634" i="1"/>
  <c r="AF1010" i="1"/>
  <c r="AG1010" i="1" s="1"/>
  <c r="AI351" i="1"/>
  <c r="AJ546" i="1"/>
  <c r="AK546" i="1" s="1"/>
  <c r="AD344" i="1"/>
  <c r="AE344" i="1" s="1"/>
  <c r="AF424" i="1"/>
  <c r="AH231" i="1"/>
  <c r="AH736" i="1"/>
  <c r="AI736" i="1" s="1"/>
  <c r="AH814" i="1"/>
  <c r="AI126" i="1"/>
  <c r="AJ126" i="1" s="1"/>
  <c r="AH521" i="1"/>
  <c r="AG721" i="1"/>
  <c r="AH961" i="1"/>
  <c r="AF490" i="1"/>
  <c r="AI142" i="1"/>
  <c r="AE97" i="1"/>
  <c r="AF803" i="1"/>
  <c r="AI127" i="1"/>
  <c r="AJ127" i="1" s="1"/>
  <c r="AH841" i="1"/>
  <c r="AI100" i="1"/>
  <c r="AF944" i="1"/>
  <c r="AD497" i="1"/>
  <c r="AH285" i="1"/>
  <c r="AI285" i="1" s="1"/>
  <c r="AI432" i="1"/>
  <c r="AG985" i="1"/>
  <c r="AH283" i="1"/>
  <c r="AE797" i="1"/>
  <c r="AF797" i="1" s="1"/>
  <c r="AJ12" i="1"/>
  <c r="AK12" i="1" s="1"/>
  <c r="AH516" i="1"/>
  <c r="AI516" i="1" s="1"/>
  <c r="AH983" i="1"/>
  <c r="AF745" i="1"/>
  <c r="AG745" i="1" s="1"/>
  <c r="AI610" i="1"/>
  <c r="AK637" i="1"/>
  <c r="AI622" i="1"/>
  <c r="AI998" i="1"/>
  <c r="AK358" i="1"/>
  <c r="AI395" i="1"/>
  <c r="AJ1155" i="1"/>
  <c r="AK1155" i="1" s="1"/>
  <c r="AI976" i="1"/>
  <c r="AJ693" i="1"/>
  <c r="AK693" i="1" s="1"/>
  <c r="AJ316" i="1"/>
  <c r="AK316" i="1" s="1"/>
  <c r="AE549" i="1"/>
  <c r="AI566" i="1"/>
  <c r="AE1004" i="1"/>
  <c r="AI437" i="1"/>
  <c r="AJ321" i="1"/>
  <c r="AK321" i="1" s="1"/>
  <c r="AI476" i="1"/>
  <c r="AJ476" i="1" s="1"/>
  <c r="AK1012" i="1"/>
  <c r="AH564" i="1"/>
  <c r="AE884" i="1"/>
  <c r="AH551" i="1"/>
  <c r="AE222" i="1"/>
  <c r="AF222" i="1" s="1"/>
  <c r="AH817" i="1"/>
  <c r="AH871" i="1"/>
  <c r="AI871" i="1" s="1"/>
  <c r="AG630" i="1"/>
  <c r="AE813" i="1"/>
  <c r="AH716" i="1"/>
  <c r="AF474" i="1"/>
  <c r="AI1101" i="1"/>
  <c r="AJ1101" i="1" s="1"/>
  <c r="AD1109" i="1"/>
  <c r="AI500" i="1"/>
  <c r="AJ500" i="1" s="1"/>
  <c r="AF824" i="1"/>
  <c r="AI762" i="1"/>
  <c r="AI1044" i="1"/>
  <c r="AH36" i="1"/>
  <c r="AG400" i="1"/>
  <c r="AG122" i="1"/>
  <c r="AG582" i="1"/>
  <c r="AF925" i="1"/>
  <c r="AG925" i="1" s="1"/>
  <c r="AH162" i="1"/>
  <c r="AI162" i="1" s="1"/>
  <c r="AD457" i="1"/>
  <c r="AE457" i="1" s="1"/>
  <c r="AG613" i="1"/>
  <c r="AH350" i="1"/>
  <c r="AI350" i="1" s="1"/>
  <c r="AG1078" i="1"/>
  <c r="AH1078" i="1" s="1"/>
  <c r="AH678" i="1"/>
  <c r="AH53" i="1"/>
  <c r="AI53" i="1" s="1"/>
  <c r="AH196" i="1"/>
  <c r="AI710" i="1"/>
  <c r="AJ710" i="1" s="1"/>
  <c r="AG571" i="1"/>
  <c r="AH571" i="1" s="1"/>
  <c r="AD559" i="1"/>
  <c r="AE559" i="1" s="1"/>
  <c r="AH185" i="1"/>
  <c r="AF271" i="1"/>
  <c r="AH421" i="1"/>
  <c r="AI1138" i="1"/>
  <c r="AJ1138" i="1" s="1"/>
  <c r="AI296" i="1"/>
  <c r="AJ296" i="1" s="1"/>
  <c r="AG281" i="1"/>
  <c r="AH325" i="1"/>
  <c r="AH170" i="1"/>
  <c r="AJ92" i="1"/>
  <c r="AK92" i="1" s="1"/>
  <c r="AI439" i="1"/>
  <c r="AH881" i="1"/>
  <c r="AJ318" i="1"/>
  <c r="AK318" i="1" s="1"/>
  <c r="AH495" i="1"/>
  <c r="AI495" i="1" s="1"/>
  <c r="AH842" i="1"/>
  <c r="AE950" i="1"/>
  <c r="AF950" i="1" s="1"/>
  <c r="AH101" i="1"/>
  <c r="AG750" i="1"/>
  <c r="AI844" i="1"/>
  <c r="AJ844" i="1" s="1"/>
  <c r="AG609" i="1"/>
  <c r="AH371" i="1"/>
  <c r="AI371" i="1" s="1"/>
  <c r="AG1013" i="1"/>
  <c r="AH1013" i="1" s="1"/>
  <c r="AF799" i="1"/>
  <c r="AH948" i="1"/>
  <c r="AI948" i="1" s="1"/>
  <c r="AG772" i="1"/>
  <c r="AG877" i="1"/>
  <c r="AH877" i="1" s="1"/>
  <c r="AI681" i="1"/>
  <c r="AJ681" i="1" s="1"/>
  <c r="AH514" i="1"/>
  <c r="AI553" i="1"/>
  <c r="AJ327" i="1" l="1"/>
  <c r="AI327" i="1"/>
  <c r="AJ892" i="1"/>
  <c r="AK892" i="1" s="1"/>
  <c r="AI362" i="1"/>
  <c r="AJ362" i="1" s="1"/>
  <c r="AH946" i="1"/>
  <c r="AI946" i="1" s="1"/>
  <c r="AI187" i="1"/>
  <c r="AJ187" i="1"/>
  <c r="AK187" i="1" s="1"/>
  <c r="AI414" i="1"/>
  <c r="AJ414" i="1" s="1"/>
  <c r="AK414" i="1" s="1"/>
  <c r="AJ1089" i="1"/>
  <c r="AK1089" i="1" s="1"/>
  <c r="AJ1095" i="1"/>
  <c r="AK1095" i="1"/>
  <c r="AJ85" i="1"/>
  <c r="AK85" i="1" s="1"/>
  <c r="AG269" i="1"/>
  <c r="AH810" i="1"/>
  <c r="AI810" i="1" s="1"/>
  <c r="AJ1054" i="1"/>
  <c r="AK1054" i="1" s="1"/>
  <c r="AI826" i="1"/>
  <c r="AF315" i="1"/>
  <c r="AG315" i="1" s="1"/>
  <c r="AI1144" i="1"/>
  <c r="AJ1144" i="1" s="1"/>
  <c r="AH440" i="1"/>
  <c r="AF847" i="1"/>
  <c r="AG847" i="1" s="1"/>
  <c r="AK78" i="1"/>
  <c r="AJ78" i="1"/>
  <c r="AF465" i="1"/>
  <c r="AG465" i="1" s="1"/>
  <c r="AJ730" i="1"/>
  <c r="AK730" i="1" s="1"/>
  <c r="AJ677" i="1"/>
  <c r="AK677" i="1" s="1"/>
  <c r="AJ370" i="1"/>
  <c r="AK370" i="1" s="1"/>
  <c r="AJ181" i="1"/>
  <c r="AK181" i="1" s="1"/>
  <c r="AJ809" i="1"/>
  <c r="AK809" i="1" s="1"/>
  <c r="AH1091" i="1"/>
  <c r="AI1091" i="1" s="1"/>
  <c r="AJ152" i="1"/>
  <c r="AK152" i="1" s="1"/>
  <c r="AI1074" i="1"/>
  <c r="AG346" i="1"/>
  <c r="AH346" i="1" s="1"/>
  <c r="AH779" i="1"/>
  <c r="AG614" i="1"/>
  <c r="AH614" i="1" s="1"/>
  <c r="AI91" i="1"/>
  <c r="AH91" i="1"/>
  <c r="AG555" i="1"/>
  <c r="AH555" i="1" s="1"/>
  <c r="AK631" i="1"/>
  <c r="AI52" i="1"/>
  <c r="AJ52" i="1" s="1"/>
  <c r="AJ553" i="1"/>
  <c r="AK553" i="1" s="1"/>
  <c r="AK1138" i="1"/>
  <c r="AI817" i="1"/>
  <c r="AJ817" i="1" s="1"/>
  <c r="AJ437" i="1"/>
  <c r="AK437" i="1" s="1"/>
  <c r="AI983" i="1"/>
  <c r="AK432" i="1"/>
  <c r="AJ432" i="1"/>
  <c r="AG803" i="1"/>
  <c r="AH803" i="1" s="1"/>
  <c r="AK1064" i="1"/>
  <c r="AJ1064" i="1"/>
  <c r="AJ394" i="1"/>
  <c r="AK394" i="1" s="1"/>
  <c r="AI249" i="1"/>
  <c r="AJ249" i="1" s="1"/>
  <c r="AJ771" i="1"/>
  <c r="AK771" i="1" s="1"/>
  <c r="AG728" i="1"/>
  <c r="AH728" i="1" s="1"/>
  <c r="AI605" i="1"/>
  <c r="AJ605" i="1" s="1"/>
  <c r="AI329" i="1"/>
  <c r="AJ329" i="1" s="1"/>
  <c r="AK47" i="1"/>
  <c r="AJ47" i="1"/>
  <c r="AH1053" i="1"/>
  <c r="AI1053" i="1" s="1"/>
  <c r="AH89" i="1"/>
  <c r="AI89" i="1" s="1"/>
  <c r="AI573" i="1"/>
  <c r="AJ573" i="1" s="1"/>
  <c r="AH1038" i="1"/>
  <c r="AI1038" i="1" s="1"/>
  <c r="AH59" i="1"/>
  <c r="AH719" i="1"/>
  <c r="AJ353" i="1"/>
  <c r="AK353" i="1" s="1"/>
  <c r="AG23" i="1"/>
  <c r="AE1213" i="1"/>
  <c r="AJ24" i="1"/>
  <c r="AK24" i="1" s="1"/>
  <c r="AI818" i="1"/>
  <c r="AJ818" i="1" s="1"/>
  <c r="AJ197" i="1"/>
  <c r="AK197" i="1" s="1"/>
  <c r="AH973" i="1"/>
  <c r="AI973" i="1" s="1"/>
  <c r="AI514" i="1"/>
  <c r="AI881" i="1"/>
  <c r="AJ881" i="1" s="1"/>
  <c r="AI678" i="1"/>
  <c r="AJ678" i="1" s="1"/>
  <c r="AH122" i="1"/>
  <c r="AI122" i="1" s="1"/>
  <c r="AE1109" i="1"/>
  <c r="AD1214" i="1"/>
  <c r="AF1004" i="1"/>
  <c r="AG1004" i="1" s="1"/>
  <c r="AJ395" i="1"/>
  <c r="AK395" i="1" s="1"/>
  <c r="AJ142" i="1"/>
  <c r="AK142" i="1" s="1"/>
  <c r="AJ736" i="1"/>
  <c r="AK736" i="1" s="1"/>
  <c r="AG634" i="1"/>
  <c r="AH634" i="1" s="1"/>
  <c r="AE644" i="1"/>
  <c r="AI657" i="1"/>
  <c r="AJ657" i="1" s="1"/>
  <c r="AJ880" i="1"/>
  <c r="AK880" i="1" s="1"/>
  <c r="AJ1065" i="1"/>
  <c r="AK1065" i="1" s="1"/>
  <c r="AI877" i="1"/>
  <c r="AJ877" i="1" s="1"/>
  <c r="AH750" i="1"/>
  <c r="AI750" i="1" s="1"/>
  <c r="AI185" i="1"/>
  <c r="AJ185" i="1" s="1"/>
  <c r="AJ350" i="1"/>
  <c r="AK350" i="1" s="1"/>
  <c r="AJ36" i="1"/>
  <c r="AF884" i="1"/>
  <c r="AJ566" i="1"/>
  <c r="AK566" i="1" s="1"/>
  <c r="AJ998" i="1"/>
  <c r="AK998" i="1" s="1"/>
  <c r="AG944" i="1"/>
  <c r="AH944" i="1" s="1"/>
  <c r="AG490" i="1"/>
  <c r="AI231" i="1"/>
  <c r="AJ231" i="1" s="1"/>
  <c r="AI593" i="1"/>
  <c r="AI58" i="1"/>
  <c r="AJ58" i="1" s="1"/>
  <c r="AH594" i="1"/>
  <c r="AI594" i="1" s="1"/>
  <c r="AJ696" i="1"/>
  <c r="AI696" i="1"/>
  <c r="AG853" i="1"/>
  <c r="AH853" i="1" s="1"/>
  <c r="AK1032" i="1"/>
  <c r="AH1051" i="1"/>
  <c r="AH461" i="1"/>
  <c r="AI461" i="1" s="1"/>
  <c r="AI764" i="1"/>
  <c r="AH499" i="1"/>
  <c r="AI499" i="1" s="1"/>
  <c r="AG650" i="1"/>
  <c r="AH650" i="1" s="1"/>
  <c r="AF543" i="1"/>
  <c r="AG543" i="1" s="1"/>
  <c r="AI417" i="1"/>
  <c r="AI849" i="1"/>
  <c r="AJ743" i="1"/>
  <c r="AK743" i="1" s="1"/>
  <c r="AH590" i="1"/>
  <c r="AI590" i="1" s="1"/>
  <c r="AI685" i="1"/>
  <c r="AJ41" i="1"/>
  <c r="AK41" i="1" s="1"/>
  <c r="AF77" i="1"/>
  <c r="AJ956" i="1"/>
  <c r="AK956" i="1" s="1"/>
  <c r="AJ319" i="1"/>
  <c r="AF1142" i="1"/>
  <c r="AI220" i="1"/>
  <c r="AI203" i="1"/>
  <c r="AH772" i="1"/>
  <c r="AI170" i="1"/>
  <c r="AF559" i="1"/>
  <c r="AI613" i="1"/>
  <c r="AI716" i="1"/>
  <c r="AJ564" i="1"/>
  <c r="AK564" i="1" s="1"/>
  <c r="AF549" i="1"/>
  <c r="AK622" i="1"/>
  <c r="AJ100" i="1"/>
  <c r="AK100" i="1" s="1"/>
  <c r="AI961" i="1"/>
  <c r="AJ961" i="1" s="1"/>
  <c r="AG424" i="1"/>
  <c r="AJ833" i="1"/>
  <c r="AK833" i="1" s="1"/>
  <c r="AJ359" i="1"/>
  <c r="AK359" i="1" s="1"/>
  <c r="AJ1124" i="1"/>
  <c r="AK1124" i="1" s="1"/>
  <c r="AK11" i="1"/>
  <c r="AJ746" i="1"/>
  <c r="AK746" i="1" s="1"/>
  <c r="AI959" i="1"/>
  <c r="AK570" i="1"/>
  <c r="AJ260" i="1"/>
  <c r="AK260" i="1" s="1"/>
  <c r="AG28" i="1"/>
  <c r="AH28" i="1" s="1"/>
  <c r="AI293" i="1"/>
  <c r="AK45" i="1"/>
  <c r="AK1011" i="1"/>
  <c r="AJ153" i="1"/>
  <c r="AK153" i="1" s="1"/>
  <c r="AI485" i="1"/>
  <c r="AJ485" i="1" s="1"/>
  <c r="AH207" i="1"/>
  <c r="AI207" i="1" s="1"/>
  <c r="AJ1036" i="1"/>
  <c r="AJ1018" i="1"/>
  <c r="AK1018" i="1" s="1"/>
  <c r="AK154" i="1"/>
  <c r="AI256" i="1"/>
  <c r="AJ256" i="1" s="1"/>
  <c r="AI211" i="1"/>
  <c r="AJ274" i="1"/>
  <c r="AK274" i="1" s="1"/>
  <c r="AI101" i="1"/>
  <c r="AI503" i="1"/>
  <c r="AJ503" i="1" s="1"/>
  <c r="AI890" i="1"/>
  <c r="AJ890" i="1" s="1"/>
  <c r="AJ1006" i="1"/>
  <c r="AK1006" i="1" s="1"/>
  <c r="AJ1071" i="1"/>
  <c r="AK1071" i="1" s="1"/>
  <c r="AG863" i="1"/>
  <c r="AG1068" i="1"/>
  <c r="AH1068" i="1" s="1"/>
  <c r="AI245" i="1"/>
  <c r="AI942" i="1"/>
  <c r="AG426" i="1"/>
  <c r="AH426" i="1" s="1"/>
  <c r="AJ761" i="1"/>
  <c r="AK761" i="1" s="1"/>
  <c r="AI787" i="1"/>
  <c r="AJ81" i="1"/>
  <c r="AK81" i="1" s="1"/>
  <c r="AJ690" i="1"/>
  <c r="AK690" i="1" s="1"/>
  <c r="AJ856" i="1"/>
  <c r="AK856" i="1" s="1"/>
  <c r="AJ1060" i="1"/>
  <c r="AK1060" i="1" s="1"/>
  <c r="AI64" i="1"/>
  <c r="AI829" i="1"/>
  <c r="AJ829" i="1" s="1"/>
  <c r="AJ622" i="1"/>
  <c r="AJ63" i="1"/>
  <c r="AK63" i="1" s="1"/>
  <c r="AK301" i="1"/>
  <c r="AJ172" i="1"/>
  <c r="AK172" i="1" s="1"/>
  <c r="AI442" i="1"/>
  <c r="AI744" i="1"/>
  <c r="AJ744" i="1" s="1"/>
  <c r="AG958" i="1"/>
  <c r="AH958" i="1" s="1"/>
  <c r="AJ1135" i="1"/>
  <c r="AK1135" i="1" s="1"/>
  <c r="AI875" i="1"/>
  <c r="AJ875" i="1" s="1"/>
  <c r="AI519" i="1"/>
  <c r="AI90" i="1"/>
  <c r="AJ561" i="1"/>
  <c r="AK561" i="1" s="1"/>
  <c r="AK1009" i="1"/>
  <c r="AJ617" i="1"/>
  <c r="AK617" i="1" s="1"/>
  <c r="AH827" i="1"/>
  <c r="AI827" i="1" s="1"/>
  <c r="AI54" i="1"/>
  <c r="AJ639" i="1"/>
  <c r="AK639" i="1" s="1"/>
  <c r="AJ557" i="1"/>
  <c r="AI450" i="1"/>
  <c r="AJ450" i="1" s="1"/>
  <c r="AJ569" i="1"/>
  <c r="AK569" i="1" s="1"/>
  <c r="AJ305" i="1"/>
  <c r="AK305" i="1" s="1"/>
  <c r="AJ138" i="1"/>
  <c r="AK138" i="1" s="1"/>
  <c r="AJ190" i="1"/>
  <c r="AK190" i="1" s="1"/>
  <c r="AJ919" i="1"/>
  <c r="AK919" i="1" s="1"/>
  <c r="AG738" i="1"/>
  <c r="AI512" i="1"/>
  <c r="AK618" i="1"/>
  <c r="AJ13" i="1"/>
  <c r="AI13" i="1"/>
  <c r="AJ61" i="1"/>
  <c r="AK61" i="1" s="1"/>
  <c r="AG658" i="1"/>
  <c r="AJ914" i="1"/>
  <c r="AK914" i="1" s="1"/>
  <c r="AH900" i="1"/>
  <c r="AJ948" i="1"/>
  <c r="AK948" i="1" s="1"/>
  <c r="AI325" i="1"/>
  <c r="AJ325" i="1" s="1"/>
  <c r="AF457" i="1"/>
  <c r="AF813" i="1"/>
  <c r="AI841" i="1"/>
  <c r="AJ841" i="1" s="1"/>
  <c r="AI484" i="1"/>
  <c r="AJ289" i="1"/>
  <c r="AK289" i="1" s="1"/>
  <c r="AG815" i="1"/>
  <c r="AG666" i="1"/>
  <c r="AH666" i="1" s="1"/>
  <c r="AI1041" i="1"/>
  <c r="AH1041" i="1"/>
  <c r="AJ971" i="1"/>
  <c r="AK971" i="1" s="1"/>
  <c r="AJ266" i="1"/>
  <c r="AI266" i="1"/>
  <c r="AG94" i="1"/>
  <c r="AJ136" i="1"/>
  <c r="AK136" i="1" s="1"/>
  <c r="AG160" i="1"/>
  <c r="AH160" i="1" s="1"/>
  <c r="AF1119" i="1"/>
  <c r="AI731" i="1"/>
  <c r="AJ731" i="1" s="1"/>
  <c r="AG950" i="1"/>
  <c r="AI571" i="1"/>
  <c r="AG797" i="1"/>
  <c r="AH721" i="1"/>
  <c r="AJ342" i="1"/>
  <c r="AK342" i="1" s="1"/>
  <c r="AI431" i="1"/>
  <c r="AG793" i="1"/>
  <c r="AH793" i="1" s="1"/>
  <c r="AI219" i="1"/>
  <c r="AH219" i="1"/>
  <c r="AJ1143" i="1"/>
  <c r="AK1143" i="1" s="1"/>
  <c r="AI261" i="1"/>
  <c r="AJ261" i="1" s="1"/>
  <c r="AI258" i="1"/>
  <c r="AJ258" i="1" s="1"/>
  <c r="AI265" i="1"/>
  <c r="AI860" i="1"/>
  <c r="AJ65" i="1"/>
  <c r="AK65" i="1" s="1"/>
  <c r="AH1020" i="1"/>
  <c r="AI541" i="1"/>
  <c r="AK940" i="1"/>
  <c r="AH799" i="1"/>
  <c r="AI842" i="1"/>
  <c r="AH281" i="1"/>
  <c r="AK710" i="1"/>
  <c r="AJ162" i="1"/>
  <c r="AK162" i="1" s="1"/>
  <c r="AK476" i="1"/>
  <c r="AJ610" i="1"/>
  <c r="AK610" i="1" s="1"/>
  <c r="AI283" i="1"/>
  <c r="AI468" i="1"/>
  <c r="AI438" i="1"/>
  <c r="AI336" i="1"/>
  <c r="AJ336" i="1" s="1"/>
  <c r="AJ393" i="1"/>
  <c r="AK393" i="1" s="1"/>
  <c r="AJ430" i="1"/>
  <c r="AK430" i="1" s="1"/>
  <c r="AI416" i="1"/>
  <c r="AJ416" i="1" s="1"/>
  <c r="AK838" i="1"/>
  <c r="AI38" i="1"/>
  <c r="AJ38" i="1" s="1"/>
  <c r="AJ264" i="1"/>
  <c r="AK264" i="1" s="1"/>
  <c r="AH691" i="1"/>
  <c r="AK73" i="1"/>
  <c r="AJ110" i="1"/>
  <c r="AI110" i="1"/>
  <c r="AH992" i="1"/>
  <c r="AG697" i="1"/>
  <c r="AJ143" i="1"/>
  <c r="AK143" i="1" s="1"/>
  <c r="AI910" i="1"/>
  <c r="AJ1029" i="1"/>
  <c r="AK1029" i="1" s="1"/>
  <c r="AJ240" i="1"/>
  <c r="AK240" i="1" s="1"/>
  <c r="AH652" i="1"/>
  <c r="AI652" i="1" s="1"/>
  <c r="AH725" i="1"/>
  <c r="AH83" i="1"/>
  <c r="AI83" i="1" s="1"/>
  <c r="AJ628" i="1"/>
  <c r="AK628" i="1" s="1"/>
  <c r="AH23" i="1"/>
  <c r="AF1213" i="1"/>
  <c r="AI440" i="1"/>
  <c r="AI830" i="1"/>
  <c r="AJ627" i="1"/>
  <c r="AK627" i="1" s="1"/>
  <c r="AJ828" i="1"/>
  <c r="AK828" i="1" s="1"/>
  <c r="AJ980" i="1"/>
  <c r="AK980" i="1" s="1"/>
  <c r="AJ1086" i="1"/>
  <c r="AK1086" i="1" s="1"/>
  <c r="AJ820" i="1"/>
  <c r="AK820" i="1" s="1"/>
  <c r="AJ272" i="1"/>
  <c r="AK272" i="1" s="1"/>
  <c r="AH630" i="1"/>
  <c r="AI630" i="1" s="1"/>
  <c r="AJ441" i="1"/>
  <c r="AK441" i="1" s="1"/>
  <c r="AI184" i="1"/>
  <c r="AJ444" i="1"/>
  <c r="AK444" i="1" s="1"/>
  <c r="AH938" i="1"/>
  <c r="AI938" i="1" s="1"/>
  <c r="AK126" i="1"/>
  <c r="AI132" i="1"/>
  <c r="AJ591" i="1"/>
  <c r="AK591" i="1" s="1"/>
  <c r="AI1014" i="1"/>
  <c r="AJ916" i="1"/>
  <c r="AK916" i="1" s="1"/>
  <c r="AI665" i="1"/>
  <c r="AJ665" i="1" s="1"/>
  <c r="AH749" i="1"/>
  <c r="AI749" i="1" s="1"/>
  <c r="AJ57" i="1"/>
  <c r="AK57" i="1" s="1"/>
  <c r="AJ179" i="1"/>
  <c r="AK179" i="1" s="1"/>
  <c r="AJ680" i="1"/>
  <c r="AI458" i="1"/>
  <c r="AJ458" i="1" s="1"/>
  <c r="AJ17" i="1"/>
  <c r="AK17" i="1" s="1"/>
  <c r="AH927" i="1"/>
  <c r="AI927" i="1" s="1"/>
  <c r="AF507" i="1"/>
  <c r="AJ686" i="1"/>
  <c r="AK686" i="1" s="1"/>
  <c r="AJ129" i="1"/>
  <c r="AK129" i="1" s="1"/>
  <c r="AK36" i="1"/>
  <c r="AJ363" i="1"/>
  <c r="AK363" i="1" s="1"/>
  <c r="AJ1058" i="1"/>
  <c r="AK1058" i="1" s="1"/>
  <c r="AJ471" i="1"/>
  <c r="AK471" i="1" s="1"/>
  <c r="AK180" i="1"/>
  <c r="AJ180" i="1"/>
  <c r="AG307" i="1"/>
  <c r="AH307" i="1" s="1"/>
  <c r="AI825" i="1"/>
  <c r="AJ825" i="1" s="1"/>
  <c r="AJ1132" i="1"/>
  <c r="AK1132" i="1" s="1"/>
  <c r="AJ1114" i="1"/>
  <c r="AK1114" i="1" s="1"/>
  <c r="AG823" i="1"/>
  <c r="AH823" i="1" s="1"/>
  <c r="AJ759" i="1"/>
  <c r="AK759" i="1" s="1"/>
  <c r="AI369" i="1"/>
  <c r="AJ369" i="1" s="1"/>
  <c r="AK922" i="1"/>
  <c r="AJ1026" i="1"/>
  <c r="AK1026" i="1" s="1"/>
  <c r="AJ576" i="1"/>
  <c r="AK576" i="1" s="1"/>
  <c r="AI557" i="1"/>
  <c r="AJ408" i="1"/>
  <c r="AK408" i="1" s="1"/>
  <c r="AJ418" i="1"/>
  <c r="AK418" i="1" s="1"/>
  <c r="AJ934" i="1"/>
  <c r="AK934" i="1" s="1"/>
  <c r="AJ548" i="1"/>
  <c r="AK548" i="1" s="1"/>
  <c r="AI852" i="1"/>
  <c r="AJ852" i="1" s="1"/>
  <c r="AI56" i="1"/>
  <c r="AJ371" i="1"/>
  <c r="AK371" i="1" s="1"/>
  <c r="AJ53" i="1"/>
  <c r="AK53" i="1" s="1"/>
  <c r="AK500" i="1"/>
  <c r="AK578" i="1"/>
  <c r="AJ125" i="1"/>
  <c r="AK125" i="1" s="1"/>
  <c r="AH902" i="1"/>
  <c r="AI902" i="1" s="1"/>
  <c r="AK319" i="1"/>
  <c r="AH1017" i="1"/>
  <c r="AI811" i="1"/>
  <c r="AJ811" i="1" s="1"/>
  <c r="AI1075" i="1"/>
  <c r="AI206" i="1"/>
  <c r="AJ206" i="1" s="1"/>
  <c r="AI981" i="1"/>
  <c r="AF596" i="1"/>
  <c r="AG596" i="1" s="1"/>
  <c r="AI144" i="1"/>
  <c r="AJ144" i="1" s="1"/>
  <c r="AJ638" i="1"/>
  <c r="AI638" i="1"/>
  <c r="AI848" i="1"/>
  <c r="AK467" i="1"/>
  <c r="AH502" i="1"/>
  <c r="AI421" i="1"/>
  <c r="AG222" i="1"/>
  <c r="AH222" i="1" s="1"/>
  <c r="AJ613" i="1"/>
  <c r="AJ1027" i="1"/>
  <c r="AK1027" i="1" s="1"/>
  <c r="AJ253" i="1"/>
  <c r="AK253" i="1" s="1"/>
  <c r="AH1111" i="1"/>
  <c r="AI1067" i="1"/>
  <c r="AJ845" i="1"/>
  <c r="AK845" i="1" s="1"/>
  <c r="AH317" i="1"/>
  <c r="AI317" i="1" s="1"/>
  <c r="AJ351" i="1"/>
  <c r="AK351" i="1" s="1"/>
  <c r="AK588" i="1"/>
  <c r="AJ157" i="1"/>
  <c r="AK157" i="1" s="1"/>
  <c r="AJ762" i="1"/>
  <c r="AK762" i="1" s="1"/>
  <c r="AI700" i="1"/>
  <c r="AH35" i="1"/>
  <c r="AI35" i="1" s="1"/>
  <c r="AI585" i="1"/>
  <c r="AG1103" i="1"/>
  <c r="AH1103" i="1" s="1"/>
  <c r="AJ82" i="1"/>
  <c r="AK82" i="1" s="1"/>
  <c r="AF1130" i="1"/>
  <c r="AI295" i="1"/>
  <c r="AJ295" i="1" s="1"/>
  <c r="AI814" i="1"/>
  <c r="AJ814" i="1" s="1"/>
  <c r="AJ44" i="1"/>
  <c r="AK44" i="1" s="1"/>
  <c r="AH212" i="1"/>
  <c r="AJ88" i="1"/>
  <c r="AK88" i="1" s="1"/>
  <c r="AI579" i="1"/>
  <c r="AJ579" i="1" s="1"/>
  <c r="AI165" i="1"/>
  <c r="AJ165" i="1" s="1"/>
  <c r="AJ1081" i="1"/>
  <c r="AK1081" i="1" s="1"/>
  <c r="AJ800" i="1"/>
  <c r="AK800" i="1" s="1"/>
  <c r="AJ163" i="1"/>
  <c r="AK163" i="1" s="1"/>
  <c r="AJ834" i="1"/>
  <c r="AK834" i="1" s="1"/>
  <c r="AI374" i="1"/>
  <c r="AJ374" i="1" s="1"/>
  <c r="AH146" i="1"/>
  <c r="AH451" i="1"/>
  <c r="AI451" i="1" s="1"/>
  <c r="AH996" i="1"/>
  <c r="AI996" i="1" s="1"/>
  <c r="AJ1052" i="1"/>
  <c r="AK1052" i="1" s="1"/>
  <c r="AI550" i="1"/>
  <c r="AJ297" i="1"/>
  <c r="AK297" i="1" s="1"/>
  <c r="AJ117" i="1"/>
  <c r="AK117" i="1" s="1"/>
  <c r="AI742" i="1"/>
  <c r="AJ742" i="1" s="1"/>
  <c r="AH133" i="1"/>
  <c r="AI133" i="1" s="1"/>
  <c r="AI1094" i="1"/>
  <c r="AK601" i="1"/>
  <c r="AJ907" i="1"/>
  <c r="AK907" i="1" s="1"/>
  <c r="AE497" i="1"/>
  <c r="AF497" i="1" s="1"/>
  <c r="AG312" i="1"/>
  <c r="AH312" i="1" s="1"/>
  <c r="AJ341" i="1"/>
  <c r="AK341" i="1" s="1"/>
  <c r="AJ1013" i="1"/>
  <c r="AJ178" i="1"/>
  <c r="AK178" i="1" s="1"/>
  <c r="AI979" i="1"/>
  <c r="AJ979" i="1" s="1"/>
  <c r="AJ1050" i="1"/>
  <c r="AK1050" i="1" s="1"/>
  <c r="AJ51" i="1"/>
  <c r="AK51" i="1" s="1"/>
  <c r="AF1106" i="1"/>
  <c r="AH1047" i="1"/>
  <c r="AJ840" i="1"/>
  <c r="AK840" i="1" s="1"/>
  <c r="AI387" i="1"/>
  <c r="AI969" i="1"/>
  <c r="AJ969" i="1" s="1"/>
  <c r="AK680" i="1"/>
  <c r="AI896" i="1"/>
  <c r="AI724" i="1"/>
  <c r="AH208" i="1"/>
  <c r="AI520" i="1"/>
  <c r="AI494" i="1"/>
  <c r="AJ494" i="1" s="1"/>
  <c r="AH876" i="1"/>
  <c r="AJ472" i="1"/>
  <c r="AK472" i="1" s="1"/>
  <c r="AI130" i="1"/>
  <c r="AJ130" i="1" s="1"/>
  <c r="AI276" i="1"/>
  <c r="AJ487" i="1"/>
  <c r="AK487" i="1" s="1"/>
  <c r="AF407" i="1"/>
  <c r="AH332" i="1"/>
  <c r="AI332" i="1" s="1"/>
  <c r="AJ462" i="1"/>
  <c r="AK462" i="1" s="1"/>
  <c r="AH985" i="1"/>
  <c r="AI1062" i="1"/>
  <c r="AJ1062" i="1" s="1"/>
  <c r="AJ790" i="1"/>
  <c r="AK790" i="1" s="1"/>
  <c r="AJ232" i="1"/>
  <c r="AK232" i="1" s="1"/>
  <c r="AH758" i="1"/>
  <c r="AG474" i="1"/>
  <c r="AG642" i="1"/>
  <c r="AH642" i="1" s="1"/>
  <c r="AI615" i="1"/>
  <c r="AJ615" i="1" s="1"/>
  <c r="AI513" i="1"/>
  <c r="AG805" i="1"/>
  <c r="AF805" i="1"/>
  <c r="AI107" i="1"/>
  <c r="AI452" i="1"/>
  <c r="AI822" i="1"/>
  <c r="AI1055" i="1"/>
  <c r="AJ1055" i="1" s="1"/>
  <c r="AG523" i="1"/>
  <c r="AI524" i="1"/>
  <c r="AJ524" i="1" s="1"/>
  <c r="AJ191" i="1"/>
  <c r="AI191" i="1"/>
  <c r="AE554" i="1"/>
  <c r="AG799" i="1"/>
  <c r="AH832" i="1"/>
  <c r="AI832" i="1" s="1"/>
  <c r="AJ20" i="1"/>
  <c r="AK20" i="1" s="1"/>
  <c r="AI340" i="1"/>
  <c r="AI670" i="1"/>
  <c r="AJ670" i="1" s="1"/>
  <c r="AF1087" i="1"/>
  <c r="AG1087" i="1" s="1"/>
  <c r="AH807" i="1"/>
  <c r="AH609" i="1"/>
  <c r="AH582" i="1"/>
  <c r="AH118" i="1"/>
  <c r="AI118" i="1" s="1"/>
  <c r="AI542" i="1"/>
  <c r="AJ542" i="1" s="1"/>
  <c r="AK751" i="1"/>
  <c r="AK114" i="1"/>
  <c r="AJ574" i="1"/>
  <c r="AK574" i="1" s="1"/>
  <c r="AK924" i="1"/>
  <c r="AK113" i="1"/>
  <c r="AK701" i="1"/>
  <c r="AF672" i="1"/>
  <c r="AK1077" i="1"/>
  <c r="AH252" i="1"/>
  <c r="AI252" i="1" s="1"/>
  <c r="AI989" i="1"/>
  <c r="AJ989" i="1" s="1"/>
  <c r="AJ357" i="1"/>
  <c r="AK357" i="1" s="1"/>
  <c r="AJ987" i="1"/>
  <c r="AK987" i="1" s="1"/>
  <c r="AH1127" i="1"/>
  <c r="AI861" i="1"/>
  <c r="AJ861" i="1" s="1"/>
  <c r="AJ72" i="1"/>
  <c r="AK72" i="1" s="1"/>
  <c r="AJ1005" i="1"/>
  <c r="AK1005" i="1" s="1"/>
  <c r="AJ903" i="1"/>
  <c r="AK903" i="1" s="1"/>
  <c r="AJ1044" i="1"/>
  <c r="AK1044" i="1" s="1"/>
  <c r="AK607" i="1"/>
  <c r="AI383" i="1"/>
  <c r="AI30" i="1"/>
  <c r="AJ30" i="1" s="1"/>
  <c r="AJ726" i="1"/>
  <c r="AK726" i="1" s="1"/>
  <c r="AJ865" i="1"/>
  <c r="AK865" i="1" s="1"/>
  <c r="AI562" i="1"/>
  <c r="AI1082" i="1"/>
  <c r="AJ527" i="1"/>
  <c r="AK445" i="1"/>
  <c r="AJ636" i="1"/>
  <c r="AK636" i="1" s="1"/>
  <c r="AH648" i="1"/>
  <c r="AI974" i="1"/>
  <c r="AJ974" i="1" s="1"/>
  <c r="AI422" i="1"/>
  <c r="AF99" i="1"/>
  <c r="AH479" i="1"/>
  <c r="AJ581" i="1"/>
  <c r="AK581" i="1" s="1"/>
  <c r="AJ124" i="1"/>
  <c r="AK124" i="1" s="1"/>
  <c r="AI534" i="1"/>
  <c r="AJ534" i="1" s="1"/>
  <c r="AI802" i="1"/>
  <c r="AJ802" i="1" s="1"/>
  <c r="AJ838" i="1"/>
  <c r="AK1036" i="1"/>
  <c r="AJ990" i="1"/>
  <c r="AK990" i="1" s="1"/>
  <c r="AJ924" i="1"/>
  <c r="AJ459" i="1"/>
  <c r="AI337" i="1"/>
  <c r="AJ337" i="1" s="1"/>
  <c r="AG300" i="1"/>
  <c r="AH300" i="1" s="1"/>
  <c r="AH649" i="1"/>
  <c r="AI649" i="1" s="1"/>
  <c r="AI866" i="1"/>
  <c r="AH917" i="1"/>
  <c r="AI917" i="1" s="1"/>
  <c r="AI945" i="1"/>
  <c r="AI250" i="1"/>
  <c r="AJ288" i="1"/>
  <c r="AK288" i="1" s="1"/>
  <c r="AC1211" i="1"/>
  <c r="AJ755" i="1"/>
  <c r="AJ1097" i="1"/>
  <c r="AK1097" i="1" s="1"/>
  <c r="AJ278" i="1"/>
  <c r="AI643" i="1"/>
  <c r="AJ643" i="1" s="1"/>
  <c r="AH732" i="1"/>
  <c r="AI732" i="1" s="1"/>
  <c r="AJ436" i="1"/>
  <c r="AK436" i="1" s="1"/>
  <c r="AJ198" i="1"/>
  <c r="AK198" i="1" s="1"/>
  <c r="AJ463" i="1"/>
  <c r="AI968" i="1"/>
  <c r="AJ968" i="1" s="1"/>
  <c r="AJ531" i="1"/>
  <c r="AK531" i="1" s="1"/>
  <c r="AH537" i="1"/>
  <c r="AI537" i="1" s="1"/>
  <c r="AK364" i="1"/>
  <c r="AJ149" i="1"/>
  <c r="AK149" i="1" s="1"/>
  <c r="AK15" i="1"/>
  <c r="AJ1015" i="1"/>
  <c r="AK1015" i="1" s="1"/>
  <c r="AI792" i="1"/>
  <c r="AJ792" i="1" s="1"/>
  <c r="AJ739" i="1"/>
  <c r="AK739" i="1" s="1"/>
  <c r="AI529" i="1"/>
  <c r="AJ529" i="1"/>
  <c r="AJ1145" i="1"/>
  <c r="AJ250" i="1"/>
  <c r="AK755" i="1"/>
  <c r="AK278" i="1"/>
  <c r="AI586" i="1"/>
  <c r="AK463" i="1"/>
  <c r="AJ339" i="1"/>
  <c r="AJ783" i="1"/>
  <c r="AK783" i="1" s="1"/>
  <c r="AK681" i="1"/>
  <c r="AK844" i="1"/>
  <c r="AI1078" i="1"/>
  <c r="AK1101" i="1"/>
  <c r="AK1084" i="1"/>
  <c r="AJ516" i="1"/>
  <c r="AK516" i="1" s="1"/>
  <c r="AJ285" i="1"/>
  <c r="AK285" i="1" s="1"/>
  <c r="AH1010" i="1"/>
  <c r="AG735" i="1"/>
  <c r="AH735" i="1" s="1"/>
  <c r="AJ999" i="1"/>
  <c r="AK999" i="1" s="1"/>
  <c r="AK381" i="1"/>
  <c r="AK1134" i="1"/>
  <c r="AJ1040" i="1"/>
  <c r="AK1040" i="1" s="1"/>
  <c r="AG75" i="1"/>
  <c r="AH75" i="1" s="1"/>
  <c r="AK123" i="1"/>
  <c r="AI237" i="1"/>
  <c r="AJ237" i="1" s="1"/>
  <c r="AJ397" i="1"/>
  <c r="AK397" i="1" s="1"/>
  <c r="AJ1134" i="1"/>
  <c r="AK372" i="1"/>
  <c r="AK420" i="1"/>
  <c r="AH400" i="1"/>
  <c r="AJ533" i="1"/>
  <c r="AK533" i="1" s="1"/>
  <c r="AG766" i="1"/>
  <c r="AI941" i="1"/>
  <c r="AJ941" i="1" s="1"/>
  <c r="AJ148" i="1"/>
  <c r="AK148" i="1" s="1"/>
  <c r="AK423" i="1"/>
  <c r="AK659" i="1"/>
  <c r="AJ1028" i="1"/>
  <c r="AK1028" i="1" s="1"/>
  <c r="AK306" i="1"/>
  <c r="AJ858" i="1"/>
  <c r="AK858" i="1" s="1"/>
  <c r="AI34" i="1"/>
  <c r="AJ331" i="1"/>
  <c r="AK331" i="1" s="1"/>
  <c r="AJ199" i="1"/>
  <c r="AK199" i="1" s="1"/>
  <c r="AH560" i="1"/>
  <c r="AI711" i="1"/>
  <c r="AI42" i="1"/>
  <c r="AJ42" i="1" s="1"/>
  <c r="AK134" i="1"/>
  <c r="AJ21" i="1"/>
  <c r="AK21" i="1" s="1"/>
  <c r="AJ1154" i="1"/>
  <c r="AK1154" i="1" s="1"/>
  <c r="AJ455" i="1"/>
  <c r="AK455" i="1" s="1"/>
  <c r="AJ599" i="1"/>
  <c r="AK599" i="1" s="1"/>
  <c r="AJ480" i="1"/>
  <c r="AH1059" i="1"/>
  <c r="AG263" i="1"/>
  <c r="AK889" i="1"/>
  <c r="AK704" i="1"/>
  <c r="AF409" i="1"/>
  <c r="AK1066" i="1"/>
  <c r="AK1123" i="1"/>
  <c r="AK164" i="1"/>
  <c r="AF1098" i="1"/>
  <c r="AG1098" i="1" s="1"/>
  <c r="AJ188" i="1"/>
  <c r="AK188" i="1" s="1"/>
  <c r="AK333" i="1"/>
  <c r="AJ1100" i="1"/>
  <c r="AK1100" i="1" s="1"/>
  <c r="AH843" i="1"/>
  <c r="AI843" i="1" s="1"/>
  <c r="AJ1031" i="1"/>
  <c r="AJ804" i="1"/>
  <c r="AK804" i="1" s="1"/>
  <c r="AK963" i="1"/>
  <c r="AI753" i="1"/>
  <c r="AJ753" i="1" s="1"/>
  <c r="AH1039" i="1"/>
  <c r="AI1039" i="1" s="1"/>
  <c r="AI933" i="1"/>
  <c r="AG1137" i="1"/>
  <c r="AH1137" i="1" s="1"/>
  <c r="AH947" i="1"/>
  <c r="AI947" i="1" s="1"/>
  <c r="AI277" i="1"/>
  <c r="AJ277" i="1" s="1"/>
  <c r="AJ43" i="1"/>
  <c r="AK43" i="1" s="1"/>
  <c r="AJ379" i="1"/>
  <c r="AK379" i="1" s="1"/>
  <c r="AI1145" i="1"/>
  <c r="AH626" i="1"/>
  <c r="AI626" i="1" s="1"/>
  <c r="AI712" i="1"/>
  <c r="AJ712" i="1" s="1"/>
  <c r="AG299" i="1"/>
  <c r="AH1105" i="1"/>
  <c r="AF349" i="1"/>
  <c r="AJ282" i="1"/>
  <c r="AK282" i="1" s="1"/>
  <c r="AI1043" i="1"/>
  <c r="AJ284" i="1"/>
  <c r="AK284" i="1" s="1"/>
  <c r="AC1219" i="1"/>
  <c r="AI808" i="1"/>
  <c r="AJ808" i="1" s="1"/>
  <c r="AG354" i="1"/>
  <c r="AI385" i="1"/>
  <c r="AJ385" i="1" s="1"/>
  <c r="AH960" i="1"/>
  <c r="AI960" i="1" s="1"/>
  <c r="AK473" i="1"/>
  <c r="AI189" i="1"/>
  <c r="AH586" i="1"/>
  <c r="AH347" i="1"/>
  <c r="AI347" i="1" s="1"/>
  <c r="AK773" i="1"/>
  <c r="AI102" i="1"/>
  <c r="AJ102" i="1" s="1"/>
  <c r="AI147" i="1"/>
  <c r="AH401" i="1"/>
  <c r="AH850" i="1"/>
  <c r="AI244" i="1"/>
  <c r="AH37" i="1"/>
  <c r="AH722" i="1"/>
  <c r="AF612" i="1"/>
  <c r="AG612" i="1" s="1"/>
  <c r="AH1023" i="1"/>
  <c r="AI1023" i="1" s="1"/>
  <c r="AI339" i="1"/>
  <c r="AJ74" i="1"/>
  <c r="AK74" i="1" s="1"/>
  <c r="AG689" i="1"/>
  <c r="AH689" i="1" s="1"/>
  <c r="AH209" i="1"/>
  <c r="AI209" i="1" s="1"/>
  <c r="AJ671" i="1"/>
  <c r="AF1218" i="1"/>
  <c r="AJ607" i="1"/>
  <c r="AJ447" i="1"/>
  <c r="AK447" i="1" s="1"/>
  <c r="AH177" i="1"/>
  <c r="AI653" i="1"/>
  <c r="AJ653" i="1" s="1"/>
  <c r="AJ322" i="1"/>
  <c r="AK322" i="1" s="1"/>
  <c r="AJ727" i="1"/>
  <c r="AK727" i="1" s="1"/>
  <c r="AK1042" i="1"/>
  <c r="AK645" i="1"/>
  <c r="AK864" i="1"/>
  <c r="AJ862" i="1"/>
  <c r="AK862" i="1" s="1"/>
  <c r="AG271" i="1"/>
  <c r="AH271" i="1" s="1"/>
  <c r="AJ1128" i="1"/>
  <c r="AK1128" i="1" s="1"/>
  <c r="AK654" i="1"/>
  <c r="AK837" i="1"/>
  <c r="AI674" i="1"/>
  <c r="AJ674" i="1" s="1"/>
  <c r="AK608" i="1"/>
  <c r="AJ224" i="1"/>
  <c r="AF491" i="1"/>
  <c r="AG491" i="1" s="1"/>
  <c r="AH933" i="1"/>
  <c r="AJ894" i="1"/>
  <c r="AK894" i="1" s="1"/>
  <c r="AH501" i="1"/>
  <c r="AI501" i="1" s="1"/>
  <c r="AH893" i="1"/>
  <c r="AJ159" i="1"/>
  <c r="AK159" i="1" s="1"/>
  <c r="AI506" i="1"/>
  <c r="AJ506" i="1" s="1"/>
  <c r="AJ1022" i="1"/>
  <c r="AK1022" i="1" s="1"/>
  <c r="AI254" i="1"/>
  <c r="AJ254" i="1" s="1"/>
  <c r="AJ509" i="1"/>
  <c r="AK509" i="1" s="1"/>
  <c r="AJ986" i="1"/>
  <c r="AK986" i="1" s="1"/>
  <c r="AG1139" i="1"/>
  <c r="AJ926" i="1"/>
  <c r="AK926" i="1" s="1"/>
  <c r="AI532" i="1"/>
  <c r="AJ532" i="1" s="1"/>
  <c r="AF230" i="1"/>
  <c r="AG230" i="1" s="1"/>
  <c r="AH949" i="1"/>
  <c r="AI949" i="1" s="1"/>
  <c r="AH109" i="1"/>
  <c r="AI109" i="1" s="1"/>
  <c r="AJ375" i="1"/>
  <c r="AK375" i="1" s="1"/>
  <c r="AI526" i="1"/>
  <c r="AJ526" i="1" s="1"/>
  <c r="AG931" i="1"/>
  <c r="AH931" i="1" s="1"/>
  <c r="AH855" i="1"/>
  <c r="AI855" i="1" s="1"/>
  <c r="AK905" i="1"/>
  <c r="AI251" i="1"/>
  <c r="AJ251" i="1" s="1"/>
  <c r="AH964" i="1"/>
  <c r="AI964" i="1" s="1"/>
  <c r="AI367" i="1"/>
  <c r="AJ905" i="1"/>
  <c r="AJ1034" i="1"/>
  <c r="AK1034" i="1" s="1"/>
  <c r="AI239" i="1"/>
  <c r="AF1125" i="1"/>
  <c r="AG1125" i="1" s="1"/>
  <c r="AJ247" i="1"/>
  <c r="AK247" i="1" s="1"/>
  <c r="AJ511" i="1"/>
  <c r="AK511" i="1" s="1"/>
  <c r="AI166" i="1"/>
  <c r="AJ166" i="1" s="1"/>
  <c r="AI552" i="1"/>
  <c r="AK812" i="1"/>
  <c r="AH939" i="1"/>
  <c r="AI616" i="1"/>
  <c r="AI1031" i="1"/>
  <c r="AH675" i="1"/>
  <c r="AI675" i="1" s="1"/>
  <c r="AG535" i="1"/>
  <c r="AH535" i="1" s="1"/>
  <c r="AJ663" i="1"/>
  <c r="AK663" i="1" s="1"/>
  <c r="AE1152" i="1"/>
  <c r="AJ119" i="1"/>
  <c r="AK119" i="1" s="1"/>
  <c r="AJ473" i="1"/>
  <c r="AH651" i="1"/>
  <c r="AI651" i="1" s="1"/>
  <c r="AJ404" i="1"/>
  <c r="AJ456" i="1"/>
  <c r="AK456" i="1" s="1"/>
  <c r="AJ869" i="1"/>
  <c r="AK869" i="1" s="1"/>
  <c r="AJ1002" i="1"/>
  <c r="AK1002" i="1" s="1"/>
  <c r="AJ270" i="1"/>
  <c r="AK270" i="1" s="1"/>
  <c r="AI120" i="1"/>
  <c r="AJ131" i="1"/>
  <c r="AK131" i="1" s="1"/>
  <c r="AG1150" i="1"/>
  <c r="AH1150" i="1" s="1"/>
  <c r="AK449" i="1"/>
  <c r="AJ706" i="1"/>
  <c r="AK706" i="1" s="1"/>
  <c r="AH1140" i="1"/>
  <c r="AI765" i="1"/>
  <c r="AH788" i="1"/>
  <c r="AK589" i="1"/>
  <c r="AI192" i="1"/>
  <c r="AJ192" i="1" s="1"/>
  <c r="AH128" i="1"/>
  <c r="AF1045" i="1"/>
  <c r="AH446" i="1"/>
  <c r="AI446" i="1" s="1"/>
  <c r="AJ962" i="1"/>
  <c r="AK962" i="1" s="1"/>
  <c r="AI575" i="1"/>
  <c r="AJ854" i="1"/>
  <c r="AK854" i="1" s="1"/>
  <c r="AH1037" i="1"/>
  <c r="AI380" i="1"/>
  <c r="AK186" i="1"/>
  <c r="AI729" i="1"/>
  <c r="AJ729" i="1" s="1"/>
  <c r="AJ770" i="1"/>
  <c r="AK770" i="1" s="1"/>
  <c r="AG592" i="1"/>
  <c r="AH592" i="1" s="1"/>
  <c r="AF977" i="1"/>
  <c r="AJ483" i="1"/>
  <c r="AK483" i="1" s="1"/>
  <c r="AH835" i="1"/>
  <c r="AI835" i="1" s="1"/>
  <c r="AK767" i="1"/>
  <c r="AJ356" i="1"/>
  <c r="AK356" i="1" s="1"/>
  <c r="AJ756" i="1"/>
  <c r="AK756" i="1" s="1"/>
  <c r="AK583" i="1"/>
  <c r="AH434" i="1"/>
  <c r="AI434" i="1" s="1"/>
  <c r="AI518" i="1"/>
  <c r="AJ518" i="1" s="1"/>
  <c r="AI915" i="1"/>
  <c r="AJ915" i="1" s="1"/>
  <c r="AF1088" i="1"/>
  <c r="AG1088" i="1" s="1"/>
  <c r="AG1008" i="1"/>
  <c r="AH1008" i="1" s="1"/>
  <c r="AJ478" i="1"/>
  <c r="AK478" i="1" s="1"/>
  <c r="AK215" i="1"/>
  <c r="AI646" i="1"/>
  <c r="AJ646" i="1" s="1"/>
  <c r="AI683" i="1"/>
  <c r="AJ683" i="1" s="1"/>
  <c r="AJ1084" i="1"/>
  <c r="AK899" i="1"/>
  <c r="AJ391" i="1"/>
  <c r="AK391" i="1" s="1"/>
  <c r="AG547" i="1"/>
  <c r="AH547" i="1" s="1"/>
  <c r="AJ314" i="1"/>
  <c r="AK314" i="1" s="1"/>
  <c r="AK390" i="1"/>
  <c r="AI378" i="1"/>
  <c r="AJ378" i="1" s="1"/>
  <c r="AJ538" i="1"/>
  <c r="AK538" i="1" s="1"/>
  <c r="AG415" i="1"/>
  <c r="AH935" i="1"/>
  <c r="AI158" i="1"/>
  <c r="AK224" i="1"/>
  <c r="AI955" i="1"/>
  <c r="AJ955" i="1" s="1"/>
  <c r="AJ367" i="1"/>
  <c r="AJ1057" i="1"/>
  <c r="AK1057" i="1" s="1"/>
  <c r="AK228" i="1"/>
  <c r="AK404" i="1"/>
  <c r="AJ120" i="1"/>
  <c r="AI403" i="1"/>
  <c r="AF515" i="1"/>
  <c r="AJ765" i="1"/>
  <c r="AI972" i="1"/>
  <c r="AJ972" i="1" s="1"/>
  <c r="AF699" i="1"/>
  <c r="AK671" i="1"/>
  <c r="AH635" i="1"/>
  <c r="AK517" i="1"/>
  <c r="AJ782" i="1"/>
  <c r="AK782" i="1" s="1"/>
  <c r="AI406" i="1"/>
  <c r="AJ406" i="1" s="1"/>
  <c r="AK993" i="1"/>
  <c r="AJ257" i="1"/>
  <c r="AK257" i="1" s="1"/>
  <c r="AI334" i="1"/>
  <c r="AJ334" i="1" s="1"/>
  <c r="AJ161" i="1"/>
  <c r="AK161" i="1" s="1"/>
  <c r="AK141" i="1"/>
  <c r="AI223" i="1"/>
  <c r="AG1090" i="1"/>
  <c r="AH1090" i="1" s="1"/>
  <c r="AI527" i="1"/>
  <c r="AJ1146" i="1"/>
  <c r="AK1146" i="1" s="1"/>
  <c r="AK780" i="1"/>
  <c r="AI399" i="1"/>
  <c r="AJ399" i="1" s="1"/>
  <c r="AK846" i="1"/>
  <c r="AG868" i="1"/>
  <c r="AK1003" i="1"/>
  <c r="AI292" i="1"/>
  <c r="AI480" i="1"/>
  <c r="AK386" i="1"/>
  <c r="AG952" i="1"/>
  <c r="AH952" i="1" s="1"/>
  <c r="AH885" i="1"/>
  <c r="AI885" i="1" s="1"/>
  <c r="AJ291" i="1"/>
  <c r="AK291" i="1" s="1"/>
  <c r="AK741" i="1"/>
  <c r="AH737" i="1"/>
  <c r="AI737" i="1" s="1"/>
  <c r="AG323" i="1"/>
  <c r="AK504" i="1"/>
  <c r="AJ439" i="1"/>
  <c r="AK439" i="1" s="1"/>
  <c r="AH791" i="1"/>
  <c r="AI791" i="1" s="1"/>
  <c r="AK778" i="1"/>
  <c r="AJ921" i="1"/>
  <c r="AK921" i="1" s="1"/>
  <c r="AI718" i="1"/>
  <c r="AJ718" i="1" s="1"/>
  <c r="AH878" i="1"/>
  <c r="AJ27" i="1"/>
  <c r="AK27" i="1" s="1"/>
  <c r="AK213" i="1"/>
  <c r="AH1025" i="1"/>
  <c r="AI1025" i="1" s="1"/>
  <c r="AH673" i="1"/>
  <c r="AI673" i="1" s="1"/>
  <c r="AK819" i="1"/>
  <c r="AH214" i="1"/>
  <c r="AI214" i="1" s="1"/>
  <c r="AJ392" i="1"/>
  <c r="AK392" i="1" s="1"/>
  <c r="AJ486" i="1"/>
  <c r="AK486" i="1" s="1"/>
  <c r="AJ606" i="1"/>
  <c r="AK606" i="1" s="1"/>
  <c r="AH525" i="1"/>
  <c r="AI525" i="1" s="1"/>
  <c r="AJ539" i="1"/>
  <c r="AK539" i="1" s="1"/>
  <c r="AI551" i="1"/>
  <c r="AJ551" i="1" s="1"/>
  <c r="AH1096" i="1"/>
  <c r="AJ39" i="1"/>
  <c r="AK39" i="1" s="1"/>
  <c r="AH67" i="1"/>
  <c r="AG913" i="1"/>
  <c r="AH913" i="1" s="1"/>
  <c r="AI733" i="1"/>
  <c r="AJ202" i="1"/>
  <c r="AK202" i="1" s="1"/>
  <c r="AH355" i="1"/>
  <c r="AI355" i="1" s="1"/>
  <c r="AK384" i="1"/>
  <c r="AG595" i="1"/>
  <c r="AH595" i="1" s="1"/>
  <c r="AI348" i="1"/>
  <c r="AJ348" i="1" s="1"/>
  <c r="AJ760" i="1"/>
  <c r="AK760" i="1" s="1"/>
  <c r="AK1102" i="1"/>
  <c r="AH872" i="1"/>
  <c r="AI872" i="1" s="1"/>
  <c r="AK752" i="1"/>
  <c r="AI530" i="1"/>
  <c r="AF909" i="1"/>
  <c r="AJ93" i="1"/>
  <c r="AI225" i="1"/>
  <c r="AJ225" i="1" s="1"/>
  <c r="AI19" i="1"/>
  <c r="AG887" i="1"/>
  <c r="AH887" i="1" s="1"/>
  <c r="AH309" i="1"/>
  <c r="AJ469" i="1"/>
  <c r="AK469" i="1" s="1"/>
  <c r="AI216" i="1"/>
  <c r="AJ226" i="1"/>
  <c r="AK226" i="1" s="1"/>
  <c r="AH50" i="1"/>
  <c r="AI1033" i="1"/>
  <c r="AK584" i="1"/>
  <c r="AI193" i="1"/>
  <c r="AJ193" i="1" s="1"/>
  <c r="AH1153" i="1"/>
  <c r="AI1153" i="1" s="1"/>
  <c r="AI280" i="1"/>
  <c r="AJ280" i="1" s="1"/>
  <c r="AI891" i="1"/>
  <c r="AH68" i="1"/>
  <c r="AI68" i="1" s="1"/>
  <c r="AK1148" i="1"/>
  <c r="AJ435" i="1"/>
  <c r="AK435" i="1" s="1"/>
  <c r="AJ687" i="1"/>
  <c r="AJ46" i="1"/>
  <c r="AK46" i="1" s="1"/>
  <c r="AK365" i="1"/>
  <c r="AK1085" i="1"/>
  <c r="AJ111" i="1"/>
  <c r="AK111" i="1" s="1"/>
  <c r="AG1122" i="1"/>
  <c r="AH1122" i="1" s="1"/>
  <c r="AK345" i="1"/>
  <c r="AI183" i="1"/>
  <c r="AI425" i="1"/>
  <c r="AH1147" i="1"/>
  <c r="AH453" i="1"/>
  <c r="AH1131" i="1"/>
  <c r="AI1131" i="1" s="1"/>
  <c r="AK361" i="1"/>
  <c r="AI496" i="1"/>
  <c r="AJ496" i="1" s="1"/>
  <c r="AI781" i="1"/>
  <c r="AJ781" i="1" s="1"/>
  <c r="AH396" i="1"/>
  <c r="AI396" i="1" s="1"/>
  <c r="AH859" i="1"/>
  <c r="AI859" i="1" s="1"/>
  <c r="AG14" i="1"/>
  <c r="AH14" i="1" s="1"/>
  <c r="AE1212" i="1"/>
  <c r="AJ376" i="1"/>
  <c r="AK376" i="1" s="1"/>
  <c r="AI901" i="1"/>
  <c r="AJ901" i="1" s="1"/>
  <c r="AG169" i="1"/>
  <c r="AG714" i="1"/>
  <c r="AI286" i="1"/>
  <c r="AH411" i="1"/>
  <c r="AI411" i="1" s="1"/>
  <c r="AH587" i="1"/>
  <c r="AI587" i="1" s="1"/>
  <c r="AK79" i="1"/>
  <c r="AJ929" i="1"/>
  <c r="AK929" i="1" s="1"/>
  <c r="AI373" i="1"/>
  <c r="AI611" i="1"/>
  <c r="AI839" i="1"/>
  <c r="AJ839" i="1" s="1"/>
  <c r="AE1099" i="1"/>
  <c r="AF1099" i="1" s="1"/>
  <c r="AH460" i="1"/>
  <c r="AI460" i="1" s="1"/>
  <c r="AI667" i="1"/>
  <c r="AJ667" i="1" s="1"/>
  <c r="AF1117" i="1"/>
  <c r="AG1117" i="1" s="1"/>
  <c r="AG1070" i="1"/>
  <c r="AH1070" i="1" s="1"/>
  <c r="AE867" i="1"/>
  <c r="AH994" i="1"/>
  <c r="AI994" i="1" s="1"/>
  <c r="AG635" i="1"/>
  <c r="AJ294" i="1"/>
  <c r="AK294" i="1" s="1"/>
  <c r="AD1212" i="1"/>
  <c r="AG786" i="1"/>
  <c r="AI629" i="1"/>
  <c r="AJ629" i="1" s="1"/>
  <c r="AK1030" i="1"/>
  <c r="AJ140" i="1"/>
  <c r="AK140" i="1" s="1"/>
  <c r="AI167" i="1"/>
  <c r="AH223" i="1"/>
  <c r="AI429" i="1"/>
  <c r="AJ429" i="1" s="1"/>
  <c r="AI692" i="1"/>
  <c r="AI789" i="1"/>
  <c r="AJ789" i="1" s="1"/>
  <c r="AH1035" i="1"/>
  <c r="AI1035" i="1" s="1"/>
  <c r="AH1141" i="1"/>
  <c r="AI1141" i="1" s="1"/>
  <c r="AK1073" i="1"/>
  <c r="AI98" i="1"/>
  <c r="AJ98" i="1" s="1"/>
  <c r="AJ32" i="1"/>
  <c r="AK32" i="1" s="1"/>
  <c r="AJ904" i="1"/>
  <c r="AK904" i="1" s="1"/>
  <c r="AJ15" i="1"/>
  <c r="AH330" i="1"/>
  <c r="AI330" i="1" s="1"/>
  <c r="AJ988" i="1"/>
  <c r="AK988" i="1" s="1"/>
  <c r="AH508" i="1"/>
  <c r="AI508" i="1" s="1"/>
  <c r="AI796" i="1"/>
  <c r="AJ796" i="1" s="1"/>
  <c r="AH748" i="1"/>
  <c r="AI748" i="1" s="1"/>
  <c r="AI795" i="1"/>
  <c r="AJ795" i="1" s="1"/>
  <c r="AH18" i="1"/>
  <c r="AI18" i="1" s="1"/>
  <c r="AG620" i="1"/>
  <c r="AH620" i="1" s="1"/>
  <c r="AI304" i="1"/>
  <c r="AJ304" i="1" s="1"/>
  <c r="AJ530" i="1"/>
  <c r="AJ19" i="1"/>
  <c r="AK1063" i="1"/>
  <c r="AI303" i="1"/>
  <c r="AH888" i="1"/>
  <c r="AI888" i="1" s="1"/>
  <c r="AK22" i="1"/>
  <c r="AJ183" i="1"/>
  <c r="AI1013" i="1"/>
  <c r="AJ495" i="1"/>
  <c r="AK495" i="1" s="1"/>
  <c r="AK296" i="1"/>
  <c r="AH925" i="1"/>
  <c r="AI925" i="1" s="1"/>
  <c r="AJ871" i="1"/>
  <c r="AK871" i="1" s="1"/>
  <c r="AK976" i="1"/>
  <c r="AH745" i="1"/>
  <c r="AI745" i="1" s="1"/>
  <c r="AK127" i="1"/>
  <c r="AF344" i="1"/>
  <c r="AG344" i="1" s="1"/>
  <c r="AJ920" i="1"/>
  <c r="AK920" i="1" s="1"/>
  <c r="AK298" i="1"/>
  <c r="AK1121" i="1"/>
  <c r="AK388" i="1"/>
  <c r="AI1021" i="1"/>
  <c r="AJ1021" i="1" s="1"/>
  <c r="AJ194" i="1"/>
  <c r="AK194" i="1" s="1"/>
  <c r="AJ1083" i="1"/>
  <c r="AK1083" i="1" s="1"/>
  <c r="AJ970" i="1"/>
  <c r="AK970" i="1" s="1"/>
  <c r="AI757" i="1"/>
  <c r="AK1129" i="1"/>
  <c r="AI196" i="1"/>
  <c r="AJ196" i="1" s="1"/>
  <c r="AG911" i="1"/>
  <c r="AH911" i="1" s="1"/>
  <c r="AI492" i="1"/>
  <c r="AJ492" i="1" s="1"/>
  <c r="AH1113" i="1"/>
  <c r="AI1113" i="1" s="1"/>
  <c r="AI505" i="1"/>
  <c r="AJ505" i="1" s="1"/>
  <c r="AI489" i="1"/>
  <c r="AJ705" i="1"/>
  <c r="AK705" i="1" s="1"/>
  <c r="AJ886" i="1"/>
  <c r="AJ156" i="1"/>
  <c r="AK156" i="1" s="1"/>
  <c r="AI558" i="1"/>
  <c r="AJ558" i="1" s="1"/>
  <c r="AK105" i="1"/>
  <c r="AJ242" i="1"/>
  <c r="AK242" i="1" s="1"/>
  <c r="AJ600" i="1"/>
  <c r="AK600" i="1" s="1"/>
  <c r="AJ967" i="1"/>
  <c r="AK967" i="1" s="1"/>
  <c r="AJ25" i="1"/>
  <c r="AK25" i="1" s="1"/>
  <c r="AJ151" i="1"/>
  <c r="AK151" i="1" s="1"/>
  <c r="AJ895" i="1"/>
  <c r="AK895" i="1" s="1"/>
  <c r="AK597" i="1"/>
  <c r="AJ419" i="1"/>
  <c r="AK419" i="1" s="1"/>
  <c r="AK229" i="1"/>
  <c r="AG255" i="1"/>
  <c r="AH255" i="1" s="1"/>
  <c r="AK577" i="1"/>
  <c r="AJ402" i="1"/>
  <c r="AK402" i="1" s="1"/>
  <c r="AK327" i="1"/>
  <c r="AK603" i="1"/>
  <c r="AJ135" i="1"/>
  <c r="AK135" i="1" s="1"/>
  <c r="AH713" i="1"/>
  <c r="AI713" i="1" s="1"/>
  <c r="AJ1104" i="1"/>
  <c r="AK1104" i="1" s="1"/>
  <c r="AK655" i="1"/>
  <c r="AK155" i="1"/>
  <c r="AI338" i="1"/>
  <c r="AJ338" i="1" s="1"/>
  <c r="AK308" i="1"/>
  <c r="AI448" i="1"/>
  <c r="AJ448" i="1" s="1"/>
  <c r="AI510" i="1"/>
  <c r="AJ510" i="1" s="1"/>
  <c r="AK774" i="1"/>
  <c r="AK703" i="1"/>
  <c r="AJ106" i="1"/>
  <c r="AK106" i="1" s="1"/>
  <c r="AJ1069" i="1"/>
  <c r="AK1069" i="1" s="1"/>
  <c r="AK794" i="1"/>
  <c r="AJ454" i="1"/>
  <c r="AK454" i="1" s="1"/>
  <c r="AK236" i="1"/>
  <c r="AG831" i="1"/>
  <c r="AH831" i="1" s="1"/>
  <c r="AK498" i="1"/>
  <c r="AK1007" i="1"/>
  <c r="AJ1061" i="1"/>
  <c r="AK1061" i="1" s="1"/>
  <c r="AG824" i="1"/>
  <c r="AK69" i="1"/>
  <c r="AJ740" i="1"/>
  <c r="AK740" i="1" s="1"/>
  <c r="AI734" i="1"/>
  <c r="AJ734" i="1" s="1"/>
  <c r="AJ234" i="1"/>
  <c r="AK234" i="1" s="1"/>
  <c r="AK801" i="1"/>
  <c r="AK80" i="1"/>
  <c r="AH323" i="1"/>
  <c r="AJ1048" i="1"/>
  <c r="AK1048" i="1" s="1"/>
  <c r="AF97" i="1"/>
  <c r="AG97" i="1" s="1"/>
  <c r="AJ923" i="1"/>
  <c r="AK923" i="1" s="1"/>
  <c r="AK930" i="1"/>
  <c r="AH238" i="1"/>
  <c r="AI238" i="1" s="1"/>
  <c r="AG676" i="1"/>
  <c r="AH676" i="1" s="1"/>
  <c r="AK688" i="1"/>
  <c r="AK279" i="1"/>
  <c r="AI836" i="1"/>
  <c r="AJ836" i="1" s="1"/>
  <c r="AJ624" i="1"/>
  <c r="AK624" i="1" s="1"/>
  <c r="AI459" i="1"/>
  <c r="AJ1156" i="1"/>
  <c r="AK1156" i="1" s="1"/>
  <c r="AJ777" i="1"/>
  <c r="AK777" i="1" s="1"/>
  <c r="AI145" i="1"/>
  <c r="AJ145" i="1" s="1"/>
  <c r="AI410" i="1"/>
  <c r="AJ410" i="1" s="1"/>
  <c r="AI1133" i="1"/>
  <c r="AJ1133" i="1" s="1"/>
  <c r="AH29" i="1"/>
  <c r="AI29" i="1" s="1"/>
  <c r="AH360" i="1"/>
  <c r="AI360" i="1" s="1"/>
  <c r="AF287" i="1"/>
  <c r="AI572" i="1"/>
  <c r="AK488" i="1"/>
  <c r="AG1115" i="1"/>
  <c r="AH1115" i="1" s="1"/>
  <c r="AI493" i="1"/>
  <c r="AJ493" i="1" s="1"/>
  <c r="AG965" i="1"/>
  <c r="AH965" i="1" s="1"/>
  <c r="AK93" i="1"/>
  <c r="AJ182" i="1"/>
  <c r="AK182" i="1" s="1"/>
  <c r="AJ1046" i="1"/>
  <c r="AK1046" i="1" s="1"/>
  <c r="AI521" i="1"/>
  <c r="AI997" i="1"/>
  <c r="AH121" i="1"/>
  <c r="AI121" i="1" s="1"/>
  <c r="AJ1136" i="1"/>
  <c r="AK1136" i="1" s="1"/>
  <c r="AJ1079" i="1"/>
  <c r="AK1079" i="1" s="1"/>
  <c r="AK897" i="1"/>
  <c r="AJ623" i="1"/>
  <c r="AK623" i="1" s="1"/>
  <c r="AH957" i="1"/>
  <c r="AI957" i="1" s="1"/>
  <c r="AJ352" i="1"/>
  <c r="AK352" i="1" s="1"/>
  <c r="AI475" i="1"/>
  <c r="AH851" i="1"/>
  <c r="AG684" i="1"/>
  <c r="AH684" i="1" s="1"/>
  <c r="AH598" i="1"/>
  <c r="AI598" i="1" s="1"/>
  <c r="AF785" i="1"/>
  <c r="AD1215" i="1"/>
  <c r="AH991" i="1"/>
  <c r="AK382" i="1"/>
  <c r="AJ668" i="1"/>
  <c r="AK668" i="1" s="1"/>
  <c r="AF660" i="1"/>
  <c r="AG660" i="1" s="1"/>
  <c r="AJ22" i="1"/>
  <c r="AK632" i="1"/>
  <c r="AK481" i="1"/>
  <c r="AJ40" i="1"/>
  <c r="AK40" i="1" s="1"/>
  <c r="AE1019" i="1"/>
  <c r="AH821" i="1"/>
  <c r="AI898" i="1"/>
  <c r="AH262" i="1"/>
  <c r="AI262" i="1" s="1"/>
  <c r="AJ641" i="1"/>
  <c r="AK641" i="1" s="1"/>
  <c r="AK687" i="1"/>
  <c r="AJ398" i="1"/>
  <c r="AK398" i="1" s="1"/>
  <c r="AH565" i="1"/>
  <c r="AI565" i="1" s="1"/>
  <c r="AH568" i="1"/>
  <c r="AI568" i="1" s="1"/>
  <c r="AD10" i="1"/>
  <c r="AJ174" i="1"/>
  <c r="AK174" i="1" s="1"/>
  <c r="AK389" i="1"/>
  <c r="AI115" i="1"/>
  <c r="AJ115" i="1" s="1"/>
  <c r="AH786" i="1"/>
  <c r="AJ137" i="1"/>
  <c r="AK137" i="1" s="1"/>
  <c r="AI886" i="1"/>
  <c r="AH466" i="1"/>
  <c r="AI466" i="1" s="1"/>
  <c r="AJ692" i="1"/>
  <c r="AH1001" i="1"/>
  <c r="AI1001" i="1" s="1"/>
  <c r="AI1016" i="1"/>
  <c r="AJ1016" i="1" s="1"/>
  <c r="AG723" i="1"/>
  <c r="AH723" i="1" s="1"/>
  <c r="AJ544" i="1"/>
  <c r="AK544" i="1" s="1"/>
  <c r="AJ522" i="1"/>
  <c r="AK522" i="1" s="1"/>
  <c r="AI1112" i="1"/>
  <c r="AJ1112" i="1" s="1"/>
  <c r="AI175" i="1"/>
  <c r="AJ175" i="1" s="1"/>
  <c r="AK33" i="1"/>
  <c r="AJ108" i="1"/>
  <c r="AK108" i="1" s="1"/>
  <c r="AI218" i="1"/>
  <c r="AJ218" i="1" s="1"/>
  <c r="AK200" i="1"/>
  <c r="AJ936" i="1"/>
  <c r="AK936" i="1" s="1"/>
  <c r="AJ604" i="1"/>
  <c r="AK604" i="1" s="1"/>
  <c r="AJ946" i="1" l="1"/>
  <c r="AK946" i="1" s="1"/>
  <c r="AJ499" i="1"/>
  <c r="AK362" i="1"/>
  <c r="AH1218" i="1"/>
  <c r="AI911" i="1"/>
  <c r="AJ745" i="1"/>
  <c r="AK745" i="1" s="1"/>
  <c r="AK1013" i="1"/>
  <c r="AK796" i="1"/>
  <c r="AJ396" i="1"/>
  <c r="AK19" i="1"/>
  <c r="AI913" i="1"/>
  <c r="AJ913" i="1" s="1"/>
  <c r="AK480" i="1"/>
  <c r="AK527" i="1"/>
  <c r="AI547" i="1"/>
  <c r="AJ855" i="1"/>
  <c r="AK855" i="1" s="1"/>
  <c r="AK532" i="1"/>
  <c r="AK674" i="1"/>
  <c r="AI271" i="1"/>
  <c r="AJ271" i="1" s="1"/>
  <c r="AK653" i="1"/>
  <c r="AK339" i="1"/>
  <c r="AJ586" i="1"/>
  <c r="AK385" i="1"/>
  <c r="AI939" i="1"/>
  <c r="AJ939" i="1" s="1"/>
  <c r="AK712" i="1"/>
  <c r="AI735" i="1"/>
  <c r="AK30" i="1"/>
  <c r="AK861" i="1"/>
  <c r="AK670" i="1"/>
  <c r="AH805" i="1"/>
  <c r="AK969" i="1"/>
  <c r="AI1103" i="1"/>
  <c r="AJ1103" i="1" s="1"/>
  <c r="AH596" i="1"/>
  <c r="AK811" i="1"/>
  <c r="AK852" i="1"/>
  <c r="AK261" i="1"/>
  <c r="AI160" i="1"/>
  <c r="AJ1041" i="1"/>
  <c r="AK1041" i="1" s="1"/>
  <c r="AJ827" i="1"/>
  <c r="AK827" i="1" s="1"/>
  <c r="AK503" i="1"/>
  <c r="AK613" i="1"/>
  <c r="AJ750" i="1"/>
  <c r="AK750" i="1" s="1"/>
  <c r="AK881" i="1"/>
  <c r="AJ1038" i="1"/>
  <c r="AK1038" i="1" s="1"/>
  <c r="AK249" i="1"/>
  <c r="AJ520" i="1"/>
  <c r="AK520" i="1" s="1"/>
  <c r="AJ810" i="1"/>
  <c r="AK810" i="1" s="1"/>
  <c r="AJ652" i="1"/>
  <c r="AK652" i="1" s="1"/>
  <c r="AK416" i="1"/>
  <c r="AK336" i="1"/>
  <c r="AK841" i="1"/>
  <c r="AI1068" i="1"/>
  <c r="AK256" i="1"/>
  <c r="AH543" i="1"/>
  <c r="AI543" i="1" s="1"/>
  <c r="AK231" i="1"/>
  <c r="AI634" i="1"/>
  <c r="AH1004" i="1"/>
  <c r="AI1004" i="1" s="1"/>
  <c r="AK605" i="1"/>
  <c r="AK817" i="1"/>
  <c r="AI555" i="1"/>
  <c r="AJ555" i="1" s="1"/>
  <c r="AI1115" i="1"/>
  <c r="AJ1115" i="1" s="1"/>
  <c r="AK120" i="1"/>
  <c r="AI931" i="1"/>
  <c r="AJ931" i="1" s="1"/>
  <c r="AI893" i="1"/>
  <c r="AI788" i="1"/>
  <c r="AJ788" i="1" s="1"/>
  <c r="AJ626" i="1"/>
  <c r="AK626" i="1" s="1"/>
  <c r="AH1098" i="1"/>
  <c r="AI400" i="1"/>
  <c r="AJ917" i="1"/>
  <c r="AK917" i="1" s="1"/>
  <c r="AI799" i="1"/>
  <c r="AJ799" i="1" s="1"/>
  <c r="AI805" i="1"/>
  <c r="AK557" i="1"/>
  <c r="AJ562" i="1"/>
  <c r="AK562" i="1" s="1"/>
  <c r="AJ711" i="1"/>
  <c r="AK711" i="1" s="1"/>
  <c r="AI1010" i="1"/>
  <c r="AI650" i="1"/>
  <c r="AJ594" i="1"/>
  <c r="AK594" i="1" s="1"/>
  <c r="AK818" i="1"/>
  <c r="AI728" i="1"/>
  <c r="AI582" i="1"/>
  <c r="AJ582" i="1" s="1"/>
  <c r="AJ91" i="1"/>
  <c r="AK91" i="1" s="1"/>
  <c r="AI346" i="1"/>
  <c r="AJ1091" i="1"/>
  <c r="AK1091" i="1" s="1"/>
  <c r="AH847" i="1"/>
  <c r="AJ571" i="1"/>
  <c r="AK571" i="1" s="1"/>
  <c r="AH523" i="1"/>
  <c r="AI523" i="1" s="1"/>
  <c r="AK196" i="1"/>
  <c r="AJ508" i="1"/>
  <c r="AK508" i="1" s="1"/>
  <c r="AJ1141" i="1"/>
  <c r="AK1141" i="1" s="1"/>
  <c r="AI635" i="1"/>
  <c r="AI1070" i="1"/>
  <c r="AK781" i="1"/>
  <c r="AK183" i="1"/>
  <c r="AK225" i="1"/>
  <c r="AI323" i="1"/>
  <c r="AJ323" i="1" s="1"/>
  <c r="AK292" i="1"/>
  <c r="AI1090" i="1"/>
  <c r="AJ1090" i="1" s="1"/>
  <c r="AJ1001" i="1"/>
  <c r="AK1001" i="1" s="1"/>
  <c r="AJ568" i="1"/>
  <c r="AK568" i="1" s="1"/>
  <c r="AJ888" i="1"/>
  <c r="AK888" i="1" s="1"/>
  <c r="AJ1033" i="1"/>
  <c r="AK1033" i="1" s="1"/>
  <c r="AJ1035" i="1"/>
  <c r="AK629" i="1"/>
  <c r="AH1117" i="1"/>
  <c r="AI1117" i="1" s="1"/>
  <c r="AK901" i="1"/>
  <c r="AK496" i="1"/>
  <c r="AK348" i="1"/>
  <c r="AJ737" i="1"/>
  <c r="AK737" i="1" s="1"/>
  <c r="AK406" i="1"/>
  <c r="AJ1023" i="1"/>
  <c r="AK1023" i="1" s="1"/>
  <c r="AK1145" i="1"/>
  <c r="AJ947" i="1"/>
  <c r="AK947" i="1" s="1"/>
  <c r="AK237" i="1"/>
  <c r="AK586" i="1"/>
  <c r="AF1217" i="1"/>
  <c r="AK1055" i="1"/>
  <c r="AI758" i="1"/>
  <c r="AJ758" i="1" s="1"/>
  <c r="AJ276" i="1"/>
  <c r="AK276" i="1" s="1"/>
  <c r="AI208" i="1"/>
  <c r="AG1106" i="1"/>
  <c r="AI146" i="1"/>
  <c r="AJ146" i="1" s="1"/>
  <c r="AJ387" i="1"/>
  <c r="AK387" i="1" s="1"/>
  <c r="AJ848" i="1"/>
  <c r="AK848" i="1" s="1"/>
  <c r="AK981" i="1"/>
  <c r="AJ438" i="1"/>
  <c r="AK438" i="1" s="1"/>
  <c r="AJ1078" i="1"/>
  <c r="AK1078" i="1" s="1"/>
  <c r="AH815" i="1"/>
  <c r="AI815" i="1" s="1"/>
  <c r="AG813" i="1"/>
  <c r="AH813" i="1" s="1"/>
  <c r="AI900" i="1"/>
  <c r="AJ900" i="1" s="1"/>
  <c r="AH658" i="1"/>
  <c r="AI658" i="1" s="1"/>
  <c r="AJ90" i="1"/>
  <c r="AK90" i="1" s="1"/>
  <c r="AJ64" i="1"/>
  <c r="AK64" i="1" s="1"/>
  <c r="AH863" i="1"/>
  <c r="AI863" i="1" s="1"/>
  <c r="AJ203" i="1"/>
  <c r="AK203" i="1" s="1"/>
  <c r="AG77" i="1"/>
  <c r="AJ911" i="1"/>
  <c r="AI1051" i="1"/>
  <c r="AJ1051" i="1" s="1"/>
  <c r="AH490" i="1"/>
  <c r="AG884" i="1"/>
  <c r="AH884" i="1" s="1"/>
  <c r="AK877" i="1"/>
  <c r="AI609" i="1"/>
  <c r="AK573" i="1"/>
  <c r="AJ346" i="1"/>
  <c r="AI847" i="1"/>
  <c r="AE1214" i="1"/>
  <c r="AJ431" i="1"/>
  <c r="AK431" i="1" s="1"/>
  <c r="AK753" i="1"/>
  <c r="AJ1043" i="1"/>
  <c r="AK1043" i="1" s="1"/>
  <c r="AJ537" i="1"/>
  <c r="AK537" i="1" s="1"/>
  <c r="AK534" i="1"/>
  <c r="AJ252" i="1"/>
  <c r="AK252" i="1" s="1"/>
  <c r="AJ832" i="1"/>
  <c r="AK832" i="1" s="1"/>
  <c r="AK524" i="1"/>
  <c r="AK107" i="1"/>
  <c r="AK1062" i="1"/>
  <c r="AJ451" i="1"/>
  <c r="AK451" i="1" s="1"/>
  <c r="AK579" i="1"/>
  <c r="AJ317" i="1"/>
  <c r="AK317" i="1" s="1"/>
  <c r="AJ107" i="1"/>
  <c r="AK369" i="1"/>
  <c r="AJ927" i="1"/>
  <c r="AK927" i="1" s="1"/>
  <c r="AK955" i="1"/>
  <c r="AI1008" i="1"/>
  <c r="AJ1008" i="1" s="1"/>
  <c r="AI592" i="1"/>
  <c r="AG1218" i="1"/>
  <c r="AK765" i="1"/>
  <c r="AK526" i="1"/>
  <c r="AJ501" i="1"/>
  <c r="AK501" i="1" s="1"/>
  <c r="AJ292" i="1"/>
  <c r="AK218" i="1"/>
  <c r="AK115" i="1"/>
  <c r="AJ565" i="1"/>
  <c r="AK565" i="1" s="1"/>
  <c r="AK808" i="1"/>
  <c r="AI1137" i="1"/>
  <c r="AJ1137" i="1" s="1"/>
  <c r="AJ843" i="1"/>
  <c r="AK843" i="1" s="1"/>
  <c r="AH415" i="1"/>
  <c r="AI415" i="1" s="1"/>
  <c r="AJ244" i="1"/>
  <c r="AK244" i="1" s="1"/>
  <c r="AG409" i="1"/>
  <c r="AH409" i="1" s="1"/>
  <c r="AJ189" i="1"/>
  <c r="AK189" i="1" s="1"/>
  <c r="AG785" i="1"/>
  <c r="AH785" i="1" s="1"/>
  <c r="AK968" i="1"/>
  <c r="AJ732" i="1"/>
  <c r="AK732" i="1" s="1"/>
  <c r="AJ866" i="1"/>
  <c r="AK866" i="1" s="1"/>
  <c r="AG99" i="1"/>
  <c r="AH99" i="1" s="1"/>
  <c r="AE1217" i="1"/>
  <c r="AJ340" i="1"/>
  <c r="AK340" i="1" s="1"/>
  <c r="AF554" i="1"/>
  <c r="AJ158" i="1"/>
  <c r="AK158" i="1" s="1"/>
  <c r="AJ513" i="1"/>
  <c r="AK513" i="1" s="1"/>
  <c r="AI876" i="1"/>
  <c r="AJ876" i="1" s="1"/>
  <c r="AJ133" i="1"/>
  <c r="AK133" i="1" s="1"/>
  <c r="AJ550" i="1"/>
  <c r="AK550" i="1" s="1"/>
  <c r="AK374" i="1"/>
  <c r="AI212" i="1"/>
  <c r="AG1130" i="1"/>
  <c r="AJ585" i="1"/>
  <c r="AK585" i="1" s="1"/>
  <c r="AJ981" i="1"/>
  <c r="AJ572" i="1"/>
  <c r="AK572" i="1" s="1"/>
  <c r="AI985" i="1"/>
  <c r="AJ630" i="1"/>
  <c r="AK630" i="1" s="1"/>
  <c r="AJ830" i="1"/>
  <c r="AK830" i="1" s="1"/>
  <c r="AJ700" i="1"/>
  <c r="AK700" i="1" s="1"/>
  <c r="AJ283" i="1"/>
  <c r="AK283" i="1" s="1"/>
  <c r="AJ541" i="1"/>
  <c r="AK541" i="1" s="1"/>
  <c r="AJ265" i="1"/>
  <c r="AK265" i="1" s="1"/>
  <c r="AH94" i="1"/>
  <c r="AI94" i="1" s="1"/>
  <c r="AK519" i="1"/>
  <c r="AI958" i="1"/>
  <c r="AJ958" i="1" s="1"/>
  <c r="AH424" i="1"/>
  <c r="AG549" i="1"/>
  <c r="AJ170" i="1"/>
  <c r="AK170" i="1" s="1"/>
  <c r="AK58" i="1"/>
  <c r="AI944" i="1"/>
  <c r="AJ944" i="1" s="1"/>
  <c r="AH474" i="1"/>
  <c r="AK657" i="1"/>
  <c r="AF1109" i="1"/>
  <c r="AG1109" i="1" s="1"/>
  <c r="AI719" i="1"/>
  <c r="AI479" i="1"/>
  <c r="AJ479" i="1" s="1"/>
  <c r="AJ440" i="1"/>
  <c r="AK440" i="1" s="1"/>
  <c r="AJ826" i="1"/>
  <c r="AK826" i="1" s="1"/>
  <c r="AH269" i="1"/>
  <c r="AI269" i="1" s="1"/>
  <c r="AH797" i="1"/>
  <c r="AJ238" i="1"/>
  <c r="AK238" i="1" s="1"/>
  <c r="AI255" i="1"/>
  <c r="AJ255" i="1" s="1"/>
  <c r="AJ957" i="1"/>
  <c r="AK957" i="1" s="1"/>
  <c r="AK459" i="1"/>
  <c r="AK510" i="1"/>
  <c r="AJ713" i="1"/>
  <c r="AK713" i="1" s="1"/>
  <c r="AH824" i="1"/>
  <c r="AI50" i="1"/>
  <c r="AK304" i="1"/>
  <c r="AJ330" i="1"/>
  <c r="AK330" i="1" s="1"/>
  <c r="AK789" i="1"/>
  <c r="AI786" i="1"/>
  <c r="AJ786" i="1" s="1"/>
  <c r="AI1122" i="1"/>
  <c r="AJ68" i="1"/>
  <c r="AK68" i="1" s="1"/>
  <c r="AI595" i="1"/>
  <c r="AJ214" i="1"/>
  <c r="AK214" i="1" s="1"/>
  <c r="AK718" i="1"/>
  <c r="AK396" i="1"/>
  <c r="AH1088" i="1"/>
  <c r="AI1088" i="1" s="1"/>
  <c r="AJ446" i="1"/>
  <c r="AK446" i="1" s="1"/>
  <c r="AK367" i="1"/>
  <c r="AJ466" i="1"/>
  <c r="AK466" i="1" s="1"/>
  <c r="AJ360" i="1"/>
  <c r="AK360" i="1" s="1"/>
  <c r="AH97" i="1"/>
  <c r="AI97" i="1" s="1"/>
  <c r="AK734" i="1"/>
  <c r="AK448" i="1"/>
  <c r="AJ925" i="1"/>
  <c r="AK925" i="1" s="1"/>
  <c r="AJ898" i="1"/>
  <c r="AK898" i="1" s="1"/>
  <c r="AI991" i="1"/>
  <c r="AI620" i="1"/>
  <c r="AJ620" i="1" s="1"/>
  <c r="AK692" i="1"/>
  <c r="AH169" i="1"/>
  <c r="AI169" i="1" s="1"/>
  <c r="AK667" i="1"/>
  <c r="AE10" i="1"/>
  <c r="AJ1131" i="1"/>
  <c r="AK1131" i="1" s="1"/>
  <c r="AK530" i="1"/>
  <c r="AK551" i="1"/>
  <c r="AG699" i="1"/>
  <c r="AH699" i="1" s="1"/>
  <c r="AJ611" i="1"/>
  <c r="AK611" i="1" s="1"/>
  <c r="AJ891" i="1"/>
  <c r="AK891" i="1" s="1"/>
  <c r="AJ216" i="1"/>
  <c r="AK216" i="1" s="1"/>
  <c r="AK378" i="1"/>
  <c r="AK915" i="1"/>
  <c r="AK729" i="1"/>
  <c r="AI535" i="1"/>
  <c r="AK166" i="1"/>
  <c r="AJ964" i="1"/>
  <c r="AK964" i="1" s="1"/>
  <c r="AJ933" i="1"/>
  <c r="AK933" i="1" s="1"/>
  <c r="AI67" i="1"/>
  <c r="AJ67" i="1" s="1"/>
  <c r="AJ209" i="1"/>
  <c r="AK209" i="1" s="1"/>
  <c r="AG1045" i="1"/>
  <c r="AH1045" i="1" s="1"/>
  <c r="AI1140" i="1"/>
  <c r="AJ1140" i="1" s="1"/>
  <c r="AK102" i="1"/>
  <c r="AJ960" i="1"/>
  <c r="AJ147" i="1"/>
  <c r="AK147" i="1" s="1"/>
  <c r="AI1096" i="1"/>
  <c r="AJ1096" i="1" s="1"/>
  <c r="AK941" i="1"/>
  <c r="AI935" i="1"/>
  <c r="AJ935" i="1" s="1"/>
  <c r="AI722" i="1"/>
  <c r="AJ722" i="1" s="1"/>
  <c r="AJ489" i="1"/>
  <c r="AK489" i="1" s="1"/>
  <c r="AH354" i="1"/>
  <c r="AG349" i="1"/>
  <c r="AH349" i="1" s="1"/>
  <c r="AK529" i="1"/>
  <c r="AJ649" i="1"/>
  <c r="AK649" i="1" s="1"/>
  <c r="AJ383" i="1"/>
  <c r="AK383" i="1" s="1"/>
  <c r="AG672" i="1"/>
  <c r="AI807" i="1"/>
  <c r="AJ807" i="1" s="1"/>
  <c r="AK191" i="1"/>
  <c r="AJ822" i="1"/>
  <c r="AK822" i="1" s="1"/>
  <c r="AK615" i="1"/>
  <c r="AJ332" i="1"/>
  <c r="AK332" i="1" s="1"/>
  <c r="AK130" i="1"/>
  <c r="AJ724" i="1"/>
  <c r="AK724" i="1" s="1"/>
  <c r="AI312" i="1"/>
  <c r="AK742" i="1"/>
  <c r="AJ1082" i="1"/>
  <c r="AK1082" i="1" s="1"/>
  <c r="AJ35" i="1"/>
  <c r="AK35" i="1" s="1"/>
  <c r="AJ1067" i="1"/>
  <c r="AK1067" i="1" s="1"/>
  <c r="AI222" i="1"/>
  <c r="AJ222" i="1" s="1"/>
  <c r="AK638" i="1"/>
  <c r="AK206" i="1"/>
  <c r="AI1017" i="1"/>
  <c r="AJ1017" i="1" s="1"/>
  <c r="AK825" i="1"/>
  <c r="AJ83" i="1"/>
  <c r="AK83" i="1" s="1"/>
  <c r="AI992" i="1"/>
  <c r="AJ992" i="1" s="1"/>
  <c r="AK38" i="1"/>
  <c r="AJ184" i="1"/>
  <c r="AK184" i="1" s="1"/>
  <c r="AI281" i="1"/>
  <c r="AJ281" i="1" s="1"/>
  <c r="AK258" i="1"/>
  <c r="AJ219" i="1"/>
  <c r="AK731" i="1"/>
  <c r="AK266" i="1"/>
  <c r="AI1047" i="1"/>
  <c r="AJ1047" i="1" s="1"/>
  <c r="AK325" i="1"/>
  <c r="AG1119" i="1"/>
  <c r="AH1119" i="1" s="1"/>
  <c r="AJ1094" i="1"/>
  <c r="AK1094" i="1" s="1"/>
  <c r="AJ56" i="1"/>
  <c r="AK56" i="1" s="1"/>
  <c r="AJ512" i="1"/>
  <c r="AK512" i="1" s="1"/>
  <c r="AJ519" i="1"/>
  <c r="AK744" i="1"/>
  <c r="AJ787" i="1"/>
  <c r="AK787" i="1" s="1"/>
  <c r="AJ942" i="1"/>
  <c r="AK942" i="1" s="1"/>
  <c r="AJ207" i="1"/>
  <c r="AK207" i="1" s="1"/>
  <c r="AJ293" i="1"/>
  <c r="AK293" i="1" s="1"/>
  <c r="AK961" i="1"/>
  <c r="AJ101" i="1"/>
  <c r="AK101" i="1" s="1"/>
  <c r="AJ220" i="1"/>
  <c r="AK220" i="1" s="1"/>
  <c r="AH738" i="1"/>
  <c r="AJ849" i="1"/>
  <c r="AK849" i="1" s="1"/>
  <c r="AK499" i="1"/>
  <c r="AI853" i="1"/>
  <c r="AJ853" i="1" s="1"/>
  <c r="AJ122" i="1"/>
  <c r="AK122" i="1" s="1"/>
  <c r="AJ514" i="1"/>
  <c r="AK514" i="1" s="1"/>
  <c r="AI1127" i="1"/>
  <c r="AJ1127" i="1" s="1"/>
  <c r="AJ89" i="1"/>
  <c r="AK89" i="1" s="1"/>
  <c r="AK329" i="1"/>
  <c r="AJ983" i="1"/>
  <c r="AK983" i="1" s="1"/>
  <c r="AI614" i="1"/>
  <c r="AJ614" i="1" s="1"/>
  <c r="AJ1074" i="1"/>
  <c r="AK1074" i="1" s="1"/>
  <c r="AH465" i="1"/>
  <c r="AI465" i="1" s="1"/>
  <c r="AK1144" i="1"/>
  <c r="AG457" i="1"/>
  <c r="AJ1014" i="1"/>
  <c r="AK1014" i="1" s="1"/>
  <c r="AK1016" i="1"/>
  <c r="AH660" i="1"/>
  <c r="AI660" i="1" s="1"/>
  <c r="AK410" i="1"/>
  <c r="AK492" i="1"/>
  <c r="AJ748" i="1"/>
  <c r="AK748" i="1" s="1"/>
  <c r="AE1215" i="1"/>
  <c r="AK193" i="1"/>
  <c r="AJ525" i="1"/>
  <c r="AK525" i="1" s="1"/>
  <c r="AI426" i="1"/>
  <c r="AJ426" i="1" s="1"/>
  <c r="AK890" i="1"/>
  <c r="AJ590" i="1"/>
  <c r="AK590" i="1" s="1"/>
  <c r="AJ461" i="1"/>
  <c r="AK461" i="1" s="1"/>
  <c r="AI803" i="1"/>
  <c r="AJ803" i="1" s="1"/>
  <c r="AJ121" i="1"/>
  <c r="AK121" i="1" s="1"/>
  <c r="AK145" i="1"/>
  <c r="AI676" i="1"/>
  <c r="AJ676" i="1" s="1"/>
  <c r="AK1112" i="1"/>
  <c r="AK1035" i="1"/>
  <c r="AJ167" i="1"/>
  <c r="AK167" i="1" s="1"/>
  <c r="AJ29" i="1"/>
  <c r="AK29" i="1" s="1"/>
  <c r="AK836" i="1"/>
  <c r="AK505" i="1"/>
  <c r="AH344" i="1"/>
  <c r="AI344" i="1" s="1"/>
  <c r="AI821" i="1"/>
  <c r="AJ997" i="1"/>
  <c r="AK997" i="1" s="1"/>
  <c r="AJ18" i="1"/>
  <c r="AK18" i="1" s="1"/>
  <c r="AK429" i="1"/>
  <c r="AJ460" i="1"/>
  <c r="AK460" i="1" s="1"/>
  <c r="AJ587" i="1"/>
  <c r="AK587" i="1" s="1"/>
  <c r="AI689" i="1"/>
  <c r="AH612" i="1"/>
  <c r="AJ850" i="1"/>
  <c r="AK949" i="1"/>
  <c r="AJ1039" i="1"/>
  <c r="AK1039" i="1" s="1"/>
  <c r="AI850" i="1"/>
  <c r="AI177" i="1"/>
  <c r="AJ177" i="1" s="1"/>
  <c r="AK42" i="1"/>
  <c r="AJ735" i="1"/>
  <c r="AK960" i="1"/>
  <c r="AI1105" i="1"/>
  <c r="AJ1105" i="1" s="1"/>
  <c r="AI300" i="1"/>
  <c r="AK542" i="1"/>
  <c r="AJ34" i="1"/>
  <c r="AK34" i="1" s="1"/>
  <c r="AI648" i="1"/>
  <c r="AG497" i="1"/>
  <c r="AK165" i="1"/>
  <c r="AK814" i="1"/>
  <c r="AI823" i="1"/>
  <c r="AG287" i="1"/>
  <c r="AH287" i="1" s="1"/>
  <c r="AJ749" i="1"/>
  <c r="AK749" i="1" s="1"/>
  <c r="AJ938" i="1"/>
  <c r="AK938" i="1" s="1"/>
  <c r="AI878" i="1"/>
  <c r="AJ878" i="1" s="1"/>
  <c r="AK219" i="1"/>
  <c r="AK13" i="1"/>
  <c r="AJ475" i="1"/>
  <c r="AK475" i="1" s="1"/>
  <c r="AJ132" i="1"/>
  <c r="AK132" i="1" s="1"/>
  <c r="AI28" i="1"/>
  <c r="AK764" i="1"/>
  <c r="AG644" i="1"/>
  <c r="AG559" i="1"/>
  <c r="AH559" i="1" s="1"/>
  <c r="AK52" i="1"/>
  <c r="AJ422" i="1"/>
  <c r="AK422" i="1" s="1"/>
  <c r="AG507" i="1"/>
  <c r="AI691" i="1"/>
  <c r="AJ691" i="1" s="1"/>
  <c r="AK175" i="1"/>
  <c r="AJ262" i="1"/>
  <c r="AK262" i="1" s="1"/>
  <c r="AI684" i="1"/>
  <c r="AJ684" i="1" s="1"/>
  <c r="AK493" i="1"/>
  <c r="AK558" i="1"/>
  <c r="AK1021" i="1"/>
  <c r="AK98" i="1"/>
  <c r="AK839" i="1"/>
  <c r="AJ859" i="1"/>
  <c r="AK859" i="1" s="1"/>
  <c r="AI887" i="1"/>
  <c r="AJ635" i="1"/>
  <c r="AJ425" i="1"/>
  <c r="AK425" i="1" s="1"/>
  <c r="AJ835" i="1"/>
  <c r="AK835" i="1" s="1"/>
  <c r="AK192" i="1"/>
  <c r="AJ651" i="1"/>
  <c r="AK651" i="1" s="1"/>
  <c r="AH1125" i="1"/>
  <c r="AI1125" i="1" s="1"/>
  <c r="AH230" i="1"/>
  <c r="AK506" i="1"/>
  <c r="AK280" i="1"/>
  <c r="AJ355" i="1"/>
  <c r="AK355" i="1" s="1"/>
  <c r="AJ673" i="1"/>
  <c r="AK673" i="1" s="1"/>
  <c r="AJ885" i="1"/>
  <c r="AK885" i="1" s="1"/>
  <c r="AK399" i="1"/>
  <c r="AK334" i="1"/>
  <c r="AF867" i="1"/>
  <c r="AJ373" i="1"/>
  <c r="AK373" i="1" s="1"/>
  <c r="AJ286" i="1"/>
  <c r="AK286" i="1" s="1"/>
  <c r="AI453" i="1"/>
  <c r="AJ453" i="1" s="1"/>
  <c r="AK683" i="1"/>
  <c r="AK518" i="1"/>
  <c r="AI1037" i="1"/>
  <c r="AJ1037" i="1" s="1"/>
  <c r="AJ675" i="1"/>
  <c r="AK675" i="1" s="1"/>
  <c r="AK251" i="1"/>
  <c r="AJ109" i="1"/>
  <c r="AK109" i="1" s="1"/>
  <c r="AK254" i="1"/>
  <c r="AH491" i="1"/>
  <c r="AI491" i="1" s="1"/>
  <c r="AI723" i="1"/>
  <c r="AJ723" i="1" s="1"/>
  <c r="AK886" i="1"/>
  <c r="AJ598" i="1"/>
  <c r="AK598" i="1" s="1"/>
  <c r="AI965" i="1"/>
  <c r="AJ965" i="1" s="1"/>
  <c r="AK1133" i="1"/>
  <c r="AI831" i="1"/>
  <c r="AJ831" i="1" s="1"/>
  <c r="AK338" i="1"/>
  <c r="AJ1113" i="1"/>
  <c r="AK1113" i="1" s="1"/>
  <c r="AJ521" i="1"/>
  <c r="AK521" i="1" s="1"/>
  <c r="AF1019" i="1"/>
  <c r="AG1019" i="1" s="1"/>
  <c r="AI851" i="1"/>
  <c r="AJ851" i="1" s="1"/>
  <c r="AK795" i="1"/>
  <c r="AJ223" i="1"/>
  <c r="AK223" i="1" s="1"/>
  <c r="AD1219" i="1"/>
  <c r="AD1211" i="1"/>
  <c r="AJ994" i="1"/>
  <c r="AK994" i="1" s="1"/>
  <c r="AG1099" i="1"/>
  <c r="AH1099" i="1" s="1"/>
  <c r="AJ411" i="1"/>
  <c r="AK411" i="1" s="1"/>
  <c r="AI14" i="1"/>
  <c r="AJ14" i="1" s="1"/>
  <c r="AJ1153" i="1"/>
  <c r="AK1153" i="1" s="1"/>
  <c r="AJ872" i="1"/>
  <c r="AK872" i="1" s="1"/>
  <c r="AJ1025" i="1"/>
  <c r="AK1025" i="1" s="1"/>
  <c r="AJ791" i="1"/>
  <c r="AK791" i="1" s="1"/>
  <c r="AI952" i="1"/>
  <c r="AJ952" i="1" s="1"/>
  <c r="AG977" i="1"/>
  <c r="AH977" i="1" s="1"/>
  <c r="AK972" i="1"/>
  <c r="AH714" i="1"/>
  <c r="AI1147" i="1"/>
  <c r="AJ1147" i="1" s="1"/>
  <c r="AJ239" i="1"/>
  <c r="AK239" i="1" s="1"/>
  <c r="AI309" i="1"/>
  <c r="AJ309" i="1" s="1"/>
  <c r="AG515" i="1"/>
  <c r="AH515" i="1" s="1"/>
  <c r="AH868" i="1"/>
  <c r="AI868" i="1" s="1"/>
  <c r="AK646" i="1"/>
  <c r="AJ434" i="1"/>
  <c r="AK434" i="1" s="1"/>
  <c r="AI1150" i="1"/>
  <c r="AJ1150" i="1" s="1"/>
  <c r="AK1031" i="1"/>
  <c r="AJ403" i="1"/>
  <c r="AK403" i="1" s="1"/>
  <c r="AJ949" i="1"/>
  <c r="AJ733" i="1"/>
  <c r="AK733" i="1" s="1"/>
  <c r="AJ380" i="1"/>
  <c r="AK380" i="1" s="1"/>
  <c r="AI128" i="1"/>
  <c r="AJ347" i="1"/>
  <c r="AK347" i="1" s="1"/>
  <c r="AF1152" i="1"/>
  <c r="AG1152" i="1" s="1"/>
  <c r="AJ616" i="1"/>
  <c r="AK616" i="1" s="1"/>
  <c r="AK277" i="1"/>
  <c r="AH1139" i="1"/>
  <c r="AI1139" i="1" s="1"/>
  <c r="AI401" i="1"/>
  <c r="AH263" i="1"/>
  <c r="AG909" i="1"/>
  <c r="AH909" i="1" s="1"/>
  <c r="AJ575" i="1"/>
  <c r="AK575" i="1" s="1"/>
  <c r="AJ552" i="1"/>
  <c r="AK552" i="1" s="1"/>
  <c r="AI75" i="1"/>
  <c r="AI560" i="1"/>
  <c r="AJ560" i="1" s="1"/>
  <c r="AI37" i="1"/>
  <c r="AH299" i="1"/>
  <c r="AI299" i="1" s="1"/>
  <c r="AK792" i="1"/>
  <c r="AK643" i="1"/>
  <c r="AK250" i="1"/>
  <c r="AK337" i="1"/>
  <c r="AK802" i="1"/>
  <c r="AK974" i="1"/>
  <c r="AK989" i="1"/>
  <c r="AJ118" i="1"/>
  <c r="AK118" i="1" s="1"/>
  <c r="AH1087" i="1"/>
  <c r="AI1087" i="1" s="1"/>
  <c r="AG1142" i="1"/>
  <c r="AH1142" i="1" s="1"/>
  <c r="AJ452" i="1"/>
  <c r="AK452" i="1" s="1"/>
  <c r="AI642" i="1"/>
  <c r="AJ642" i="1" s="1"/>
  <c r="AG407" i="1"/>
  <c r="AH407" i="1" s="1"/>
  <c r="AK494" i="1"/>
  <c r="AJ896" i="1"/>
  <c r="AK896" i="1" s="1"/>
  <c r="AI1059" i="1"/>
  <c r="AJ1059" i="1" s="1"/>
  <c r="AK979" i="1"/>
  <c r="AJ945" i="1"/>
  <c r="AK945" i="1" s="1"/>
  <c r="AJ996" i="1"/>
  <c r="AK996" i="1" s="1"/>
  <c r="AK295" i="1"/>
  <c r="AI1111" i="1"/>
  <c r="AJ1111" i="1" s="1"/>
  <c r="AJ421" i="1"/>
  <c r="AK421" i="1" s="1"/>
  <c r="AK144" i="1"/>
  <c r="AJ1075" i="1"/>
  <c r="AK1075" i="1" s="1"/>
  <c r="AJ902" i="1"/>
  <c r="AK902" i="1" s="1"/>
  <c r="AI307" i="1"/>
  <c r="AJ307" i="1" s="1"/>
  <c r="AK458" i="1"/>
  <c r="AK665" i="1"/>
  <c r="AI502" i="1"/>
  <c r="AJ502" i="1" s="1"/>
  <c r="AI725" i="1"/>
  <c r="AJ910" i="1"/>
  <c r="AK910" i="1" s="1"/>
  <c r="AK110" i="1"/>
  <c r="AJ468" i="1"/>
  <c r="AK468" i="1" s="1"/>
  <c r="AJ842" i="1"/>
  <c r="AK842" i="1" s="1"/>
  <c r="AI1020" i="1"/>
  <c r="AH697" i="1"/>
  <c r="AI697" i="1" s="1"/>
  <c r="AI793" i="1"/>
  <c r="AJ793" i="1" s="1"/>
  <c r="AI721" i="1"/>
  <c r="AJ721" i="1" s="1"/>
  <c r="AH766" i="1"/>
  <c r="AI666" i="1"/>
  <c r="AJ666" i="1" s="1"/>
  <c r="AJ484" i="1"/>
  <c r="AK484" i="1" s="1"/>
  <c r="AJ303" i="1"/>
  <c r="AK303" i="1" s="1"/>
  <c r="AK450" i="1"/>
  <c r="AJ54" i="1"/>
  <c r="AK54" i="1" s="1"/>
  <c r="AK875" i="1"/>
  <c r="AJ442" i="1"/>
  <c r="AK442" i="1" s="1"/>
  <c r="AK829" i="1"/>
  <c r="AJ245" i="1"/>
  <c r="AK245" i="1" s="1"/>
  <c r="AJ211" i="1"/>
  <c r="AK211" i="1" s="1"/>
  <c r="AK485" i="1"/>
  <c r="AJ959" i="1"/>
  <c r="AK959" i="1" s="1"/>
  <c r="AJ716" i="1"/>
  <c r="AK716" i="1" s="1"/>
  <c r="AI772" i="1"/>
  <c r="AJ772" i="1" s="1"/>
  <c r="AJ685" i="1"/>
  <c r="AK685" i="1" s="1"/>
  <c r="AJ417" i="1"/>
  <c r="AK417" i="1" s="1"/>
  <c r="AJ764" i="1"/>
  <c r="AK696" i="1"/>
  <c r="AJ593" i="1"/>
  <c r="AK593" i="1" s="1"/>
  <c r="AK185" i="1"/>
  <c r="AF644" i="1"/>
  <c r="AK678" i="1"/>
  <c r="AJ973" i="1"/>
  <c r="AK973" i="1" s="1"/>
  <c r="AI23" i="1"/>
  <c r="AJ23" i="1" s="1"/>
  <c r="AG1213" i="1"/>
  <c r="AI59" i="1"/>
  <c r="AJ59" i="1" s="1"/>
  <c r="AJ1053" i="1"/>
  <c r="AK1053" i="1" s="1"/>
  <c r="AJ757" i="1"/>
  <c r="AK757" i="1" s="1"/>
  <c r="AI779" i="1"/>
  <c r="AH315" i="1"/>
  <c r="AI315" i="1" s="1"/>
  <c r="AJ860" i="1"/>
  <c r="AK860" i="1" s="1"/>
  <c r="AH950" i="1"/>
  <c r="AE1219" i="1" l="1"/>
  <c r="AF1212" i="1"/>
  <c r="AI738" i="1"/>
  <c r="AJ738" i="1" s="1"/>
  <c r="AK793" i="1"/>
  <c r="AK502" i="1"/>
  <c r="AK1111" i="1"/>
  <c r="AI407" i="1"/>
  <c r="AJ407" i="1" s="1"/>
  <c r="AI977" i="1"/>
  <c r="AE1211" i="1"/>
  <c r="AI559" i="1"/>
  <c r="AK177" i="1"/>
  <c r="AK676" i="1"/>
  <c r="AG867" i="1"/>
  <c r="AK1127" i="1"/>
  <c r="AI349" i="1"/>
  <c r="AJ349" i="1" s="1"/>
  <c r="AJ1088" i="1"/>
  <c r="AJ269" i="1"/>
  <c r="AH1109" i="1"/>
  <c r="AH1214" i="1" s="1"/>
  <c r="AF1214" i="1"/>
  <c r="AH457" i="1"/>
  <c r="AI457" i="1" s="1"/>
  <c r="AK876" i="1"/>
  <c r="AK1137" i="1"/>
  <c r="AK1008" i="1"/>
  <c r="AH549" i="1"/>
  <c r="AI549" i="1" s="1"/>
  <c r="AJ1004" i="1"/>
  <c r="AK1004" i="1" s="1"/>
  <c r="AH644" i="1"/>
  <c r="AK887" i="1"/>
  <c r="AJ779" i="1"/>
  <c r="AK779" i="1" s="1"/>
  <c r="AI766" i="1"/>
  <c r="AK1047" i="1"/>
  <c r="AK992" i="1"/>
  <c r="AK1096" i="1"/>
  <c r="AJ821" i="1"/>
  <c r="AK821" i="1" s="1"/>
  <c r="AJ523" i="1"/>
  <c r="AK523" i="1" s="1"/>
  <c r="AI1218" i="1"/>
  <c r="AG554" i="1"/>
  <c r="AK635" i="1"/>
  <c r="AH77" i="1"/>
  <c r="AI77" i="1" s="1"/>
  <c r="AK1103" i="1"/>
  <c r="AJ592" i="1"/>
  <c r="AJ1218" i="1" s="1"/>
  <c r="AK59" i="1"/>
  <c r="AJ697" i="1"/>
  <c r="AK697" i="1" s="1"/>
  <c r="AK642" i="1"/>
  <c r="AJ868" i="1"/>
  <c r="AK952" i="1"/>
  <c r="AK965" i="1"/>
  <c r="AK850" i="1"/>
  <c r="AK1088" i="1"/>
  <c r="AK426" i="1"/>
  <c r="AK807" i="1"/>
  <c r="AI699" i="1"/>
  <c r="AJ699" i="1" s="1"/>
  <c r="AG1214" i="1"/>
  <c r="AJ169" i="1"/>
  <c r="AK169" i="1" s="1"/>
  <c r="AJ97" i="1"/>
  <c r="AK97" i="1" s="1"/>
  <c r="AJ94" i="1"/>
  <c r="AK94" i="1" s="1"/>
  <c r="AI99" i="1"/>
  <c r="AJ99" i="1" s="1"/>
  <c r="AI409" i="1"/>
  <c r="AJ409" i="1" s="1"/>
  <c r="AI884" i="1"/>
  <c r="AI424" i="1"/>
  <c r="AJ658" i="1"/>
  <c r="AK658" i="1" s="1"/>
  <c r="AJ609" i="1"/>
  <c r="AK609" i="1" s="1"/>
  <c r="AJ847" i="1"/>
  <c r="AK847" i="1" s="1"/>
  <c r="AJ559" i="1"/>
  <c r="AK799" i="1"/>
  <c r="AH1213" i="1"/>
  <c r="AK735" i="1"/>
  <c r="AJ634" i="1"/>
  <c r="AK634" i="1" s="1"/>
  <c r="AJ1117" i="1"/>
  <c r="AK1117" i="1" s="1"/>
  <c r="AI515" i="1"/>
  <c r="AK14" i="1"/>
  <c r="AK851" i="1"/>
  <c r="AK1037" i="1"/>
  <c r="AK691" i="1"/>
  <c r="AJ1020" i="1"/>
  <c r="AK1020" i="1" s="1"/>
  <c r="AI287" i="1"/>
  <c r="AJ287" i="1" s="1"/>
  <c r="AJ465" i="1"/>
  <c r="AK465" i="1" s="1"/>
  <c r="AK1017" i="1"/>
  <c r="AG1217" i="1"/>
  <c r="AK1140" i="1"/>
  <c r="AK255" i="1"/>
  <c r="AK900" i="1"/>
  <c r="AH1130" i="1"/>
  <c r="AI1130" i="1" s="1"/>
  <c r="AK913" i="1"/>
  <c r="AK931" i="1"/>
  <c r="AK1115" i="1"/>
  <c r="AI714" i="1"/>
  <c r="AK721" i="1"/>
  <c r="AK560" i="1"/>
  <c r="AJ1139" i="1"/>
  <c r="AK1139" i="1" s="1"/>
  <c r="AK831" i="1"/>
  <c r="AK684" i="1"/>
  <c r="AJ725" i="1"/>
  <c r="AK725" i="1" s="1"/>
  <c r="AJ344" i="1"/>
  <c r="AK344" i="1" s="1"/>
  <c r="AJ884" i="1"/>
  <c r="AH1106" i="1"/>
  <c r="AI1106" i="1" s="1"/>
  <c r="AJ1010" i="1"/>
  <c r="AK1010" i="1" s="1"/>
  <c r="AK23" i="1"/>
  <c r="AJ160" i="1"/>
  <c r="AK160" i="1" s="1"/>
  <c r="AK307" i="1"/>
  <c r="AI1142" i="1"/>
  <c r="AI909" i="1"/>
  <c r="AJ909" i="1" s="1"/>
  <c r="AH1152" i="1"/>
  <c r="AI1152" i="1" s="1"/>
  <c r="AK309" i="1"/>
  <c r="AH1019" i="1"/>
  <c r="AJ1070" i="1"/>
  <c r="AK1070" i="1" s="1"/>
  <c r="AH507" i="1"/>
  <c r="AK1105" i="1"/>
  <c r="AK281" i="1"/>
  <c r="AK722" i="1"/>
  <c r="AI1045" i="1"/>
  <c r="AK620" i="1"/>
  <c r="AK1122" i="1"/>
  <c r="AK944" i="1"/>
  <c r="AJ1122" i="1"/>
  <c r="AJ547" i="1"/>
  <c r="AK547" i="1" s="1"/>
  <c r="AJ728" i="1"/>
  <c r="AK728" i="1" s="1"/>
  <c r="AK1051" i="1"/>
  <c r="AI813" i="1"/>
  <c r="AJ212" i="1"/>
  <c r="AK212" i="1" s="1"/>
  <c r="AH672" i="1"/>
  <c r="AI672" i="1" s="1"/>
  <c r="AI354" i="1"/>
  <c r="AJ354" i="1" s="1"/>
  <c r="AJ50" i="1"/>
  <c r="AK50" i="1" s="1"/>
  <c r="AK1090" i="1"/>
  <c r="AK346" i="1"/>
  <c r="AI490" i="1"/>
  <c r="AJ490" i="1" s="1"/>
  <c r="AJ208" i="1"/>
  <c r="AK208" i="1" s="1"/>
  <c r="AJ400" i="1"/>
  <c r="AK400" i="1" s="1"/>
  <c r="AK788" i="1"/>
  <c r="AK555" i="1"/>
  <c r="AJ543" i="1"/>
  <c r="AK543" i="1" s="1"/>
  <c r="AI797" i="1"/>
  <c r="AJ797" i="1" s="1"/>
  <c r="AI474" i="1"/>
  <c r="AK271" i="1"/>
  <c r="AJ300" i="1"/>
  <c r="AK300" i="1" s="1"/>
  <c r="AJ75" i="1"/>
  <c r="AK75" i="1" s="1"/>
  <c r="AJ1068" i="1"/>
  <c r="AK1068" i="1" s="1"/>
  <c r="AJ312" i="1"/>
  <c r="AK312" i="1" s="1"/>
  <c r="AJ1087" i="1"/>
  <c r="AK1087" i="1" s="1"/>
  <c r="AK1150" i="1"/>
  <c r="AI1099" i="1"/>
  <c r="AJ1099" i="1" s="1"/>
  <c r="AK723" i="1"/>
  <c r="AJ1125" i="1"/>
  <c r="AK1125" i="1" s="1"/>
  <c r="AI644" i="1"/>
  <c r="AK614" i="1"/>
  <c r="AK853" i="1"/>
  <c r="AI1119" i="1"/>
  <c r="AJ1119" i="1" s="1"/>
  <c r="AK935" i="1"/>
  <c r="AK868" i="1"/>
  <c r="AK786" i="1"/>
  <c r="AJ815" i="1"/>
  <c r="AK815" i="1" s="1"/>
  <c r="AK146" i="1"/>
  <c r="AK758" i="1"/>
  <c r="AJ805" i="1"/>
  <c r="AK805" i="1" s="1"/>
  <c r="AK911" i="1"/>
  <c r="AF1215" i="1"/>
  <c r="AI612" i="1"/>
  <c r="AJ823" i="1"/>
  <c r="AK823" i="1" s="1"/>
  <c r="AI1098" i="1"/>
  <c r="AJ1098" i="1" s="1"/>
  <c r="AJ595" i="1"/>
  <c r="AK595" i="1" s="1"/>
  <c r="AJ315" i="1"/>
  <c r="AK315" i="1" s="1"/>
  <c r="AK772" i="1"/>
  <c r="AK666" i="1"/>
  <c r="AK1059" i="1"/>
  <c r="AJ299" i="1"/>
  <c r="AK299" i="1" s="1"/>
  <c r="AI263" i="1"/>
  <c r="AJ263" i="1" s="1"/>
  <c r="AJ401" i="1"/>
  <c r="AK401" i="1" s="1"/>
  <c r="AJ128" i="1"/>
  <c r="AK128" i="1" s="1"/>
  <c r="AK1147" i="1"/>
  <c r="AJ491" i="1"/>
  <c r="AK491" i="1" s="1"/>
  <c r="AK453" i="1"/>
  <c r="AK878" i="1"/>
  <c r="AK803" i="1"/>
  <c r="AJ660" i="1"/>
  <c r="AK660" i="1" s="1"/>
  <c r="AK222" i="1"/>
  <c r="AK67" i="1"/>
  <c r="AK479" i="1"/>
  <c r="AK958" i="1"/>
  <c r="AI785" i="1"/>
  <c r="AJ785" i="1" s="1"/>
  <c r="AJ415" i="1"/>
  <c r="AK415" i="1" s="1"/>
  <c r="AJ648" i="1"/>
  <c r="AK648" i="1" s="1"/>
  <c r="AK269" i="1"/>
  <c r="AJ719" i="1"/>
  <c r="AK719" i="1" s="1"/>
  <c r="AJ863" i="1"/>
  <c r="AK863" i="1" s="1"/>
  <c r="AJ37" i="1"/>
  <c r="AJ991" i="1"/>
  <c r="AK991" i="1" s="1"/>
  <c r="AK323" i="1"/>
  <c r="AK582" i="1"/>
  <c r="AI950" i="1"/>
  <c r="AJ950" i="1" s="1"/>
  <c r="AI596" i="1"/>
  <c r="AJ596" i="1" s="1"/>
  <c r="AJ985" i="1"/>
  <c r="AK985" i="1" s="1"/>
  <c r="AF10" i="1"/>
  <c r="AJ893" i="1"/>
  <c r="AK893" i="1" s="1"/>
  <c r="AI824" i="1"/>
  <c r="AJ28" i="1"/>
  <c r="AK28" i="1" s="1"/>
  <c r="AK939" i="1"/>
  <c r="AJ535" i="1"/>
  <c r="AK535" i="1" s="1"/>
  <c r="AI230" i="1"/>
  <c r="AJ230" i="1" s="1"/>
  <c r="AH497" i="1"/>
  <c r="AJ689" i="1"/>
  <c r="AK689" i="1" s="1"/>
  <c r="AJ887" i="1"/>
  <c r="AJ650" i="1"/>
  <c r="AK650" i="1" s="1"/>
  <c r="AF1211" i="1" l="1"/>
  <c r="AI1217" i="1"/>
  <c r="AI1213" i="1"/>
  <c r="AF1219" i="1"/>
  <c r="AK797" i="1"/>
  <c r="AI1019" i="1"/>
  <c r="AJ1019" i="1" s="1"/>
  <c r="AJ612" i="1"/>
  <c r="AK612" i="1" s="1"/>
  <c r="AK37" i="1"/>
  <c r="AJ549" i="1"/>
  <c r="AK549" i="1" s="1"/>
  <c r="AK407" i="1"/>
  <c r="AK884" i="1"/>
  <c r="AK596" i="1"/>
  <c r="AK354" i="1"/>
  <c r="AJ1152" i="1"/>
  <c r="AK1152" i="1" s="1"/>
  <c r="AJ977" i="1"/>
  <c r="AK977" i="1" s="1"/>
  <c r="AK409" i="1"/>
  <c r="AK699" i="1"/>
  <c r="AI1109" i="1"/>
  <c r="AJ766" i="1"/>
  <c r="AK766" i="1" s="1"/>
  <c r="AK230" i="1"/>
  <c r="AK950" i="1"/>
  <c r="AJ672" i="1"/>
  <c r="AJ1217" i="1" s="1"/>
  <c r="AH1217" i="1"/>
  <c r="AI497" i="1"/>
  <c r="AK909" i="1"/>
  <c r="AK99" i="1"/>
  <c r="AJ644" i="1"/>
  <c r="AK644" i="1" s="1"/>
  <c r="AK559" i="1"/>
  <c r="AG10" i="1"/>
  <c r="AK785" i="1"/>
  <c r="AK263" i="1"/>
  <c r="AJ474" i="1"/>
  <c r="AK474" i="1" s="1"/>
  <c r="AG1215" i="1"/>
  <c r="AJ1106" i="1"/>
  <c r="AJ1213" i="1" s="1"/>
  <c r="AI507" i="1"/>
  <c r="AJ424" i="1"/>
  <c r="AK424" i="1" s="1"/>
  <c r="AJ77" i="1"/>
  <c r="AK77" i="1" s="1"/>
  <c r="AK592" i="1"/>
  <c r="AK1218" i="1" s="1"/>
  <c r="AJ457" i="1"/>
  <c r="AK457" i="1" s="1"/>
  <c r="AK349" i="1"/>
  <c r="AH867" i="1"/>
  <c r="AI867" i="1" s="1"/>
  <c r="AK1098" i="1"/>
  <c r="AK1119" i="1"/>
  <c r="AK1099" i="1"/>
  <c r="AK490" i="1"/>
  <c r="AJ813" i="1"/>
  <c r="AK813" i="1" s="1"/>
  <c r="AJ515" i="1"/>
  <c r="AK515" i="1" s="1"/>
  <c r="AJ1130" i="1"/>
  <c r="AK1130" i="1" s="1"/>
  <c r="AJ1045" i="1"/>
  <c r="AK1045" i="1" s="1"/>
  <c r="AK287" i="1"/>
  <c r="AJ824" i="1"/>
  <c r="AK824" i="1" s="1"/>
  <c r="AJ714" i="1"/>
  <c r="AK714" i="1" s="1"/>
  <c r="AH554" i="1"/>
  <c r="AH1212" i="1" s="1"/>
  <c r="AG1212" i="1"/>
  <c r="AK738" i="1"/>
  <c r="AJ1142" i="1"/>
  <c r="AH10" i="1" l="1"/>
  <c r="AI1215" i="1"/>
  <c r="AJ497" i="1"/>
  <c r="AK497" i="1" s="1"/>
  <c r="AK1019" i="1"/>
  <c r="AI1214" i="1"/>
  <c r="AJ507" i="1"/>
  <c r="AK507" i="1" s="1"/>
  <c r="AJ1109" i="1"/>
  <c r="AJ1214" i="1" s="1"/>
  <c r="AK1106" i="1"/>
  <c r="AK1213" i="1" s="1"/>
  <c r="AK672" i="1"/>
  <c r="AK1217" i="1" s="1"/>
  <c r="AG1211" i="1"/>
  <c r="AG1219" i="1"/>
  <c r="AJ867" i="1"/>
  <c r="AK867" i="1" s="1"/>
  <c r="AK1215" i="1" s="1"/>
  <c r="AH1215" i="1"/>
  <c r="AH1219" i="1" s="1"/>
  <c r="AI554" i="1"/>
  <c r="AJ1215" i="1"/>
  <c r="AI10" i="1"/>
  <c r="AK1142" i="1"/>
  <c r="AI1212" i="1"/>
  <c r="AJ10" i="1" l="1"/>
  <c r="AK1109" i="1"/>
  <c r="AH1211" i="1"/>
  <c r="AI1219" i="1"/>
  <c r="AI1211" i="1"/>
  <c r="AJ554" i="1"/>
  <c r="AJ1212" i="1" s="1"/>
  <c r="AK554" i="1" l="1"/>
  <c r="AK10" i="1" s="1"/>
  <c r="AK1214" i="1"/>
  <c r="AK1212" i="1"/>
  <c r="AJ1219" i="1"/>
  <c r="AJ1211" i="1"/>
  <c r="AK1219" i="1" l="1"/>
  <c r="AK1211" i="1"/>
</calcChain>
</file>

<file path=xl/sharedStrings.xml><?xml version="1.0" encoding="utf-8"?>
<sst xmlns="http://schemas.openxmlformats.org/spreadsheetml/2006/main" count="7554" uniqueCount="1554">
  <si>
    <t>Таблица ТЗ 13</t>
  </si>
  <si>
    <t>Расчет амортизации ООО "ЕвразЭнергоТранс" на территории Свердловской области  на 2025-2029 гг.</t>
  </si>
  <si>
    <t>Период: Январь 2024 г. - Июль 2024 г.</t>
  </si>
  <si>
    <t>Отбор: Снято с учета на начало отчета Не равно Да, Подразделение В списке Управление Нижний Тагил (...; Цех СиП Ванадий (НТФ); Цех СиП ВГОК (НТФ); Цех СиП НТМК (НТФ), Счет учета Не равно 001, Основное средство.Группа ОС Не равно Земельные участки, Порядок погашения стоимости Равно Начисление амортизации</t>
  </si>
  <si>
    <t>Показатели:  Инвентарный №, Дата принятия к учету, Дата ввода в эксплуатацию, Контрагент, Договор контрагента, Первоначальная стоимость, Стоимость для вычисления амортизации, Стоимость на начало периода, Амортизация на начало периода, Увеличение стоимости, Амортизация за период, Уменьшение стоимости, Стоимость на конец периода, Амортизация на конец периода, Остаточная стоимость, Оставшийся срок полезного использования</t>
  </si>
  <si>
    <t xml:space="preserve">Дополнительные поля:  Основное средство.Код по ОКОФ, Основное средство.Амортизационная группа </t>
  </si>
  <si>
    <t>Итоги по:  Организация Элементы, Основное средство Элементы</t>
  </si>
  <si>
    <t>руб.</t>
  </si>
  <si>
    <t>Основное средство</t>
  </si>
  <si>
    <t>СПИ</t>
  </si>
  <si>
    <t>Амортизационная группа</t>
  </si>
  <si>
    <t xml:space="preserve">Инвентарный № </t>
  </si>
  <si>
    <t>Инвентарный №</t>
  </si>
  <si>
    <t>КР</t>
  </si>
  <si>
    <t>Дата ввода в эксплуатацию</t>
  </si>
  <si>
    <t>рег/нерег</t>
  </si>
  <si>
    <t>уровень напряжения</t>
  </si>
  <si>
    <t>ВЛ/ КЛ</t>
  </si>
  <si>
    <t>Первоначальная стоимость</t>
  </si>
  <si>
    <t>Стоимость для вычисления амортизации</t>
  </si>
  <si>
    <t>Стоимость на 01.01.2024</t>
  </si>
  <si>
    <t>Амортизация на 01.01.2024</t>
  </si>
  <si>
    <t>Остаточная стоимость на 01.01.2024</t>
  </si>
  <si>
    <t>Увеличение стоимости</t>
  </si>
  <si>
    <t>Амортизация за янв-июль 2024г</t>
  </si>
  <si>
    <t>Уменьшение стоимости</t>
  </si>
  <si>
    <t>Стоимость на конец периода</t>
  </si>
  <si>
    <t>Амортизация на конец периода</t>
  </si>
  <si>
    <t>Остаточная стоимость</t>
  </si>
  <si>
    <t>Амортизация в месяц</t>
  </si>
  <si>
    <t>Ожидаемая амортизация за 2024г</t>
  </si>
  <si>
    <t>Остаточная стоимость на 01.01.2025</t>
  </si>
  <si>
    <t>Ожидаемая амортизация за 2025г</t>
  </si>
  <si>
    <t>Остаточная стоимость на 01.01.2026</t>
  </si>
  <si>
    <t>Ожидаемая амортизация за 2026г</t>
  </si>
  <si>
    <t>Остаточная стоимость на 01.01.2027</t>
  </si>
  <si>
    <t>Ожидаемая амортизация за 2027г</t>
  </si>
  <si>
    <t>Остаточная стоимость на 01.01.2028</t>
  </si>
  <si>
    <t>Ожидаемая амортизация за 2028г</t>
  </si>
  <si>
    <t>Остаточная стоимость на 01.01.2029</t>
  </si>
  <si>
    <t>Ожидаемая амортизация за 2029г</t>
  </si>
  <si>
    <t>Остаточная стоимость на 01.01.2030</t>
  </si>
  <si>
    <t>ООО "ЕвразЭнергоТранс" (без учета вводов)</t>
  </si>
  <si>
    <t>АИИС КУЭ НТМК инв.131</t>
  </si>
  <si>
    <t>Начисление амортизации</t>
  </si>
  <si>
    <t>Сети, системы и комплексы вычислительные электронные цифровые</t>
  </si>
  <si>
    <t>Вторая группа (свыше 2 лет до 3 лет включительно)</t>
  </si>
  <si>
    <t>29.07.10</t>
  </si>
  <si>
    <t>АИИС КУЭ КГОК  инв.113</t>
  </si>
  <si>
    <t>31.12.09</t>
  </si>
  <si>
    <t>Ноутбук Lenovo L512</t>
  </si>
  <si>
    <t>Системы вычислительные</t>
  </si>
  <si>
    <t>02.06.11</t>
  </si>
  <si>
    <t>Ноутбук Lenovo L520 i5 2410M</t>
  </si>
  <si>
    <t>13.12.11</t>
  </si>
  <si>
    <t>Внедрение автоматических систем пожаротушения Н.Тагил ОАО "Евраз НТМК"</t>
  </si>
  <si>
    <t>Станции пожарной сигнализации, приборы управления и оповещатели пожарные</t>
  </si>
  <si>
    <t>Четвертая группа (свыше 5 лет до 7 лет включительно)</t>
  </si>
  <si>
    <t>31.01.12</t>
  </si>
  <si>
    <t>Автомобиль TOYOTA COROLLA JTNBV58E80J167199</t>
  </si>
  <si>
    <t>Автомобили легковые среднего класса для служебного и индивидуального пользования</t>
  </si>
  <si>
    <t>Третья группа (свыше 3 лет до 5 лет включительно)</t>
  </si>
  <si>
    <t>30.03.12</t>
  </si>
  <si>
    <t>Система пожаротушения автом. пожар. сигнал.и эвак.освещения ГПП-10 "Евраз НТМК" Н.Тагил</t>
  </si>
  <si>
    <t>01.08.12</t>
  </si>
  <si>
    <t>ЛЭП 110кВ от ТЭЦ до ПВС идо ГПП-1</t>
  </si>
  <si>
    <t>Линия электропередачи воздушная</t>
  </si>
  <si>
    <t>Десятая группа (свыше 30 лет)</t>
  </si>
  <si>
    <t>30.09.12</t>
  </si>
  <si>
    <t>ВЛ 110кВ ККЦ-1 (доп-но)</t>
  </si>
  <si>
    <t>033000000827-1-УК</t>
  </si>
  <si>
    <t>ВЛ 110кВ ККЦ-1 ОНРС(доп.)</t>
  </si>
  <si>
    <t>033000000827-2-УК</t>
  </si>
  <si>
    <t>ВЛ 110кВ ККЦ-1 ОНРС (доп)от ГПП-1 до ГПП-10</t>
  </si>
  <si>
    <t>033000000827-3-УК</t>
  </si>
  <si>
    <t>ВЛ-110 кВ ККЦ-1</t>
  </si>
  <si>
    <t>033000000827-4-УК</t>
  </si>
  <si>
    <t>Эл/снабж.35 кВ от ГПП-10ОНРС Реконстр.ККЦ-1</t>
  </si>
  <si>
    <t>Линия электропередачи кабельная</t>
  </si>
  <si>
    <t>Самотечная канализация (протяженность 117,5 м., из чугунных труб d=150 мм., глубина заложения 2 м.)</t>
  </si>
  <si>
    <t>Канализация</t>
  </si>
  <si>
    <t>Седьмая группа (свыше 15 лет до 20 лет включительно)</t>
  </si>
  <si>
    <t xml:space="preserve">Теплотрасса (воздушная часть L=45 м., подземная часть L=45 м. Трубопроводы из стальных труб: d=219, </t>
  </si>
  <si>
    <t>Сеть тепловая магистральная</t>
  </si>
  <si>
    <t>Распределительное устройство, открытое, П/СТ, шахта "Евстюниха"</t>
  </si>
  <si>
    <t>Устройства распределительные комплектные высокого напряжения напряжением 110 - 120 кВ</t>
  </si>
  <si>
    <t>Шестая группа (свыше 10 лет до 15 лет включительно)</t>
  </si>
  <si>
    <t>Трансформатор силовой ТДН-10000-100/6 П/СТ шахта "Евстюниха"</t>
  </si>
  <si>
    <t>Трансформаторы силовые IV габарита (мощностью свыше 6300 кВ x А, напряжением до 35 кВ включительно)</t>
  </si>
  <si>
    <t>Распределительное устройство, комплектное, из ячеек КСО-260, 36 шт. П/СТ шахта "Евстюниха"</t>
  </si>
  <si>
    <t>Комплектные распределительные устройства высокого напряжения напряжением до 10 кВ включительно</t>
  </si>
  <si>
    <t>Щит управления, из панелей ЭПП, 200 шт. с аппаратурой управления и защита. П/СТ шахта "Евстюниха"</t>
  </si>
  <si>
    <t>Устройства комплектные для управления и защиты специализированные разные</t>
  </si>
  <si>
    <t>Пятая группа (свыше 7 лет до 10 лет включительно)</t>
  </si>
  <si>
    <t>Установка выпрямительная УВКП-2</t>
  </si>
  <si>
    <t>Преобразователи диодные мощностью 5 кВт и свыше для подвижного состава железнодорожного транспорта</t>
  </si>
  <si>
    <t>Трансформатор силовой ТРДН-25000 П/СТ ВЖР-3</t>
  </si>
  <si>
    <t>Трансформатор силовой ТРДН-25000 П/СТ ВЖР-4</t>
  </si>
  <si>
    <t>Распределительное устройство высоковольтное К-12, закрытое, П/СТ ВЖР-3</t>
  </si>
  <si>
    <t>Батарея аккумуляторная Stark 9 OGi 250 в комплекте с подзарядником D400 G216|40B Wrug-TDG</t>
  </si>
  <si>
    <t>Источники автономного электропитания силовые</t>
  </si>
  <si>
    <t>Щит станции управления (состоит из панелей ЭПП, П/СТ ВЖР-3)</t>
  </si>
  <si>
    <t>Распределительное устройство, открытое П/СТ ВЖР-3</t>
  </si>
  <si>
    <t>Щит управления низковольтный состоит из панелей ЩО-70 (8 шт.) П/СТ ВЖР-3</t>
  </si>
  <si>
    <t>Щиты распределительные, пульты управления, шкафы распределительные и устройства прочие, оснащенные п</t>
  </si>
  <si>
    <t>Трансформатор 1500/5 П/СТ ВЖР-3</t>
  </si>
  <si>
    <t>Трансформаторы силовые III габарита (мощностью от 1000 до 6300 кВ x А включительно, напряжением до 3</t>
  </si>
  <si>
    <t>Комплект РУ 6 кВ П/СТ ВЖР-5</t>
  </si>
  <si>
    <t>Щит защиты и управления (состоит из 16 панелей)</t>
  </si>
  <si>
    <t>Устройства комплектные силовые и осветительные с автоматическими выключателями (устройства, пункты,</t>
  </si>
  <si>
    <t>Батарея аккумуляторная Classic 60PzS420(104 элемента)</t>
  </si>
  <si>
    <t>Трансформатор силовой ТДН-10000/110 П/СТ ВЖР-5</t>
  </si>
  <si>
    <t>Выключатель масленый МЕП-110Н-630-20У1</t>
  </si>
  <si>
    <t>Выключатели, контакторы и реверсоры переменного тока высокого напряжения напряжением от 66 до 132 кВ</t>
  </si>
  <si>
    <t>Трансформатор силовой ТМ 3200,35</t>
  </si>
  <si>
    <t>Щит управления и сигнализации П/СТ "Горная"</t>
  </si>
  <si>
    <t>РУ-1650 ТФ-22</t>
  </si>
  <si>
    <t>Устройства распределительные комплектные высокого напряжения</t>
  </si>
  <si>
    <t>Открытое РУ-6 кВ П/СТ "Карьер"</t>
  </si>
  <si>
    <t>Аппаратура электрическая высоковольтная (более 1000 В) (выключатели,  контакторы, разъединители, тра</t>
  </si>
  <si>
    <t>Восьмая группа (свыше 20 лет до 25 лет включительно)</t>
  </si>
  <si>
    <t>Распределительное устройство, закрытое П/СТ "Карьер" 35/6</t>
  </si>
  <si>
    <t>Трансформатор силовой ТМН-2500</t>
  </si>
  <si>
    <t>Трансформатор силовой ТМ-2500/35</t>
  </si>
  <si>
    <t>РУ П/СТ "Горная" ЯЧ9</t>
  </si>
  <si>
    <t>Трансформатор УТМРУ-3500/35</t>
  </si>
  <si>
    <t>Трансформатор ТМ-7500/35</t>
  </si>
  <si>
    <t>Распределительное устройство постоянного тока 1650В</t>
  </si>
  <si>
    <t>Закрытое РУ-35 кВ</t>
  </si>
  <si>
    <t>Устройства распределительные комплектные высокого напряжения напряжением до 35 кВ</t>
  </si>
  <si>
    <t>РУ-6 кВ</t>
  </si>
  <si>
    <t>Батарея аккумуляторная Classic 50PzS350(62 элемента)</t>
  </si>
  <si>
    <t>Устройства комплектные для распределения электрической энергии станций и подстанций постоянного тока</t>
  </si>
  <si>
    <t>Батарея аккумуляторная VARTA block Vb-2306 65 элементов</t>
  </si>
  <si>
    <t>Трансформатор ТДНС-16000/35</t>
  </si>
  <si>
    <t>Панели защиты ЭПЗ-1638</t>
  </si>
  <si>
    <t>Панели распределения собственных нужд</t>
  </si>
  <si>
    <t>Эл/оборуд.щита упр.ГПП-2   состоит из четырех панелей типа ПН 550/800</t>
  </si>
  <si>
    <t>Щиты и шкафы распределительные собственных нужд</t>
  </si>
  <si>
    <t>Уст-ка пенотушения</t>
  </si>
  <si>
    <t>Установки пожаротушения</t>
  </si>
  <si>
    <t>Комплекс АВЗС-80-приемопередатчик</t>
  </si>
  <si>
    <t>Аппаратура звукозаписывающая и звуковоспроизводящая</t>
  </si>
  <si>
    <t>Щит автоматики пс ГПП-4 состоит из 4х панелей и 2х торцевых панелей</t>
  </si>
  <si>
    <t>Щит управления пс ГПП-4   Щит управления, 23 панели</t>
  </si>
  <si>
    <t>Щит реле пс ГПП-4 состоит из 24 панелей</t>
  </si>
  <si>
    <t>Щит диспетчера пожар.туше 2 панели</t>
  </si>
  <si>
    <t>Щит реле пс ГПП-2</t>
  </si>
  <si>
    <t>Щит д/датчиков каркасн.сост из 3 панелей</t>
  </si>
  <si>
    <t>Трансформатор 60000кВА</t>
  </si>
  <si>
    <t>Трансформаторы электрические, преобразователи статические и индукторы</t>
  </si>
  <si>
    <t>Трансформатор.40МВА</t>
  </si>
  <si>
    <t>ОРУ 110 кВ ГПП-2</t>
  </si>
  <si>
    <t>РУ 6кВ ГПП-2</t>
  </si>
  <si>
    <t>Трансформатор.63000 КВА</t>
  </si>
  <si>
    <t>Трансф.40000 кВА № 1  гпп4</t>
  </si>
  <si>
    <t>Трансф.40000 кВА № 2 ГПП4</t>
  </si>
  <si>
    <t>Трансф.80000 кВА № 3гпп4</t>
  </si>
  <si>
    <t>Заземляющий.реактор ЗРОМ гпп-4сш10кв  300/10</t>
  </si>
  <si>
    <t>Реакторы</t>
  </si>
  <si>
    <t>ОРУ 110 кВ</t>
  </si>
  <si>
    <t>Щит собств.нужд 380/220В</t>
  </si>
  <si>
    <t>3РУ 6 кВ гпп-4</t>
  </si>
  <si>
    <t>ЗРУ 10кв. ГПП-4</t>
  </si>
  <si>
    <t>Трансф.ТРДЦН-80000/110   гпп4</t>
  </si>
  <si>
    <t>ЗРОМ III с.ш 10кВ ГПП-4  300/10</t>
  </si>
  <si>
    <t>Трансф.63000/100000/110</t>
  </si>
  <si>
    <t>Конденсатор связи СМП-110</t>
  </si>
  <si>
    <t>Конденсаторы</t>
  </si>
  <si>
    <t>Трансформатор ТРДН-25000-110-6/6У1</t>
  </si>
  <si>
    <t>Трансформаторы силовые V габарита (мощностью до 32000 кВ x А включительно, напряжением от 35 до 110</t>
  </si>
  <si>
    <t>Аккумуляторная батарея А600 OPZV со</t>
  </si>
  <si>
    <t>Устройства электропитания комплексные</t>
  </si>
  <si>
    <t>Комплектное распределительное устройство</t>
  </si>
  <si>
    <t>Трансформатор трёхфазный силовой ТР</t>
  </si>
  <si>
    <t>Трансформаторы силовые II габарита (мощностью от 100 до 1000 кВ x А включительно, напряжением до 35</t>
  </si>
  <si>
    <t>Компл-е распред.устрой-во 6кВ (5 камер КСО-28</t>
  </si>
  <si>
    <t>Тpансфоpматоp тока ТФ3М-110Б</t>
  </si>
  <si>
    <t>Трансформаторы тока напряжением от 66 до 132 кВ</t>
  </si>
  <si>
    <t>Реактоpы ФРОС-160/УЗ</t>
  </si>
  <si>
    <t>Реактоpы ФРОС-160 УЗ</t>
  </si>
  <si>
    <t>Реактоpы ФРОС -160 УЗ</t>
  </si>
  <si>
    <t>Реактоpы ФРОС- 160 УЗ</t>
  </si>
  <si>
    <t>Разъединитель РДЗ-1-110Б с пpиводом</t>
  </si>
  <si>
    <t>Разъединители, короткозамыкатели, отделители, заземлители переменного тока напряжением от 66 до 132</t>
  </si>
  <si>
    <t>Тpансфоpматоp силовой ТМ 63/6-66</t>
  </si>
  <si>
    <t>Трансформаторы силовые I габарита (мощностью до 100 кВ x А включительно) напряжением до 35 кВ включи</t>
  </si>
  <si>
    <t>Выключатель горшков.МГГ-10-3000 с п</t>
  </si>
  <si>
    <t>Выключатели, контакторы и реверсоры переменного тока высокого напряжения напряжением от 3 до 12 кВ</t>
  </si>
  <si>
    <t>Агрегат выпрямит.ВАЗП-380/260-40/80-УХЛ-1 1</t>
  </si>
  <si>
    <t>Преобразователи диодные мощностью 5 кВт и свыше</t>
  </si>
  <si>
    <t>Реактор РБА-6-2500-12 1комп.(3фазы).</t>
  </si>
  <si>
    <t>Реактор РБА-6-2500-12 1комп.(3фазы)</t>
  </si>
  <si>
    <t>Разъединитель РЛНД-150/1000</t>
  </si>
  <si>
    <t>Выключ.маломасляный ВМТ-110Б-25-1250 УХЛ1 1</t>
  </si>
  <si>
    <t>Автоматический выключатель АВ2М4С 5</t>
  </si>
  <si>
    <t>Выключатели автоматические (на напряжение до 1000 В) с максимальным номинальным током свыше 1000 А у</t>
  </si>
  <si>
    <t>Выключатель ВВ/TEL-10-20/1000</t>
  </si>
  <si>
    <t>Выпрямитель Tirotronic D400 G216/40</t>
  </si>
  <si>
    <t>Преобразователи силовые полупроводниковые тиристорные мощностью 5 кВт и свыше для возбуждения электр</t>
  </si>
  <si>
    <t>ВЛ-110 кв до подст "Обжиговая"</t>
  </si>
  <si>
    <t>Комплектное распред.уст-во К-104-МУЗ 6кв</t>
  </si>
  <si>
    <t>Конденсатор КЭКФ-4.4-150-2У1</t>
  </si>
  <si>
    <t>Конденсаторы и установки конденсаторные комплектные силовые (кроме малогабаритных) прочие</t>
  </si>
  <si>
    <t>Конденсатор КЭК-1, 05-125-2У1</t>
  </si>
  <si>
    <t>Разъединитель РВЗ-10-630</t>
  </si>
  <si>
    <t>Разъединители, короткозамыкатели, отделители, заземлители переменного тока высокого напряжения</t>
  </si>
  <si>
    <t>Разъединитель РВО-10-400</t>
  </si>
  <si>
    <t>Ограничитель перенапряжения ОПН-У110/177УХЛ1</t>
  </si>
  <si>
    <t>Разрядники вентильные напряжением до 11 кВ</t>
  </si>
  <si>
    <t>Разрядники вентильные РВО-35</t>
  </si>
  <si>
    <t>Разрядники вентильные напряжением от 15 до 35 кВ</t>
  </si>
  <si>
    <t>Разрядники вентильные РВО-15</t>
  </si>
  <si>
    <t>Конденсатор КЭКФ-4. 4-150-2У1</t>
  </si>
  <si>
    <t>Конденсатор КЭКФ-4, 4-150-2У1</t>
  </si>
  <si>
    <t>Станц.ТОЛ-10/100 ГПП4 ППА</t>
  </si>
  <si>
    <t>Оборудование пожарное прочее</t>
  </si>
  <si>
    <t>Выпрямит.блок ГПП4</t>
  </si>
  <si>
    <t>Устройства выпрямительные</t>
  </si>
  <si>
    <t>Регистратор аварийных состояний "БРИЗ-3М"</t>
  </si>
  <si>
    <t>Приборы контроля и регулирования технологических процессов (температуры, давления, расхода жидкостей</t>
  </si>
  <si>
    <t>Источник бесперебойного питания Smart UPS SC 620</t>
  </si>
  <si>
    <t>Источники питания</t>
  </si>
  <si>
    <t>Источник бесперебойного питания APS Back  UPS CS 350</t>
  </si>
  <si>
    <t>Теплотрасса (надземная, протяженность 45 м)</t>
  </si>
  <si>
    <t>Хозяйственный питьевой водовод (наружный, протяженность: 50 м, материал труб - чугун, d=50 мм)</t>
  </si>
  <si>
    <t>Водопровод</t>
  </si>
  <si>
    <t>Водовод (протяженность: 70 м, стальная труба d=69 мм)</t>
  </si>
  <si>
    <t>Щит низковольтный (состоит из панелей ПД П/СТ, шахта "Евстюнинская"</t>
  </si>
  <si>
    <t>Реактор РБ-630-0,25 И-10кВ</t>
  </si>
  <si>
    <t>Пункт распределительный ПР-9222-167 С/СТ шахта Магнетитовая</t>
  </si>
  <si>
    <t>Трансформатор силовой ТМ-100-6/0,4 П/СТ ВЖР-3</t>
  </si>
  <si>
    <t>Трансформатор силовой ТМ-100 П/СТ ВЖР-3</t>
  </si>
  <si>
    <t>Распределительный пункт ПР-24-7211-54</t>
  </si>
  <si>
    <t>Щит управления Ф/080588014 П/СТ ВЖР-3</t>
  </si>
  <si>
    <t>Щит управления Ф/080588015 П/СТ ВЖР-3</t>
  </si>
  <si>
    <t>Щит управления Ф/090927001 П/СТ ВЖР-3</t>
  </si>
  <si>
    <t>Щит 0,4 кВ П/СТ ВЖР-5</t>
  </si>
  <si>
    <t>Щит постоянного тока 0,4 кВ П/СТ ВЖР-5</t>
  </si>
  <si>
    <t>Трансформатор ТМ-63-6/04</t>
  </si>
  <si>
    <t>Агрегат выпрямительный ВАЗП 380/260 П/СТ ВЖР-5</t>
  </si>
  <si>
    <t>Преобразователи силовые полупроводниковые тиристорные мощностью 5 кВт и свыше для зарядки аккумулято</t>
  </si>
  <si>
    <t>Разъединитель РГПЗ-СЭЩ 2-1</t>
  </si>
  <si>
    <t>Разъединитель РГП3-СЭЩ 2-1 110/1250 УХЛ1</t>
  </si>
  <si>
    <t>Заземлитель ЗОН-11ОУ</t>
  </si>
  <si>
    <t>Камера в/в КРУ-К-104 П-СТ "Обоготительная"</t>
  </si>
  <si>
    <t>Устройство фильтровое постоянного тока 1650В ПС "Горная"</t>
  </si>
  <si>
    <t>Конденсаторы фильтровые</t>
  </si>
  <si>
    <t>Трансформатор силовой ТМ 400,35 ПС "Горная" 35/6 кВ</t>
  </si>
  <si>
    <t>Трансформатор силовой ТМШ-320,6 ПС "Горная" ОРУ-35кВ</t>
  </si>
  <si>
    <t>Установка выпрямительная УВКП-1</t>
  </si>
  <si>
    <t>Генератор постоянного тока П-62</t>
  </si>
  <si>
    <t>Генераторы постоянного тока мощностью до 200 КВт (кроме единых серий)</t>
  </si>
  <si>
    <t>Установка конденсаторная РУ-6 кВ КУМ-6</t>
  </si>
  <si>
    <t>Конденсаторы и комплектные конденсаторные установки силовые (кроме малогабаритных)</t>
  </si>
  <si>
    <t>Щит собственных нужд 400В П/СТ "Горная"</t>
  </si>
  <si>
    <t>РУ П/СТ "Горная" ЯЧ1</t>
  </si>
  <si>
    <t>Трансформатор силовой ТМ-63</t>
  </si>
  <si>
    <t>Щит управления П/СТ "Карьер" 35/6</t>
  </si>
  <si>
    <t>Разъединитель РГПЗ-СЭЩ-||-35/1000 УХЛ-1</t>
  </si>
  <si>
    <t>Батареи конденсаторные УКЛ57</t>
  </si>
  <si>
    <t>Сантехническое оборудование (унитаз, умывальник)</t>
  </si>
  <si>
    <t>Оборудование кондиционирования воздуха, сантехническое, камбузное, медицинское и прочее</t>
  </si>
  <si>
    <t>Трансформатор ТМ-50/6</t>
  </si>
  <si>
    <t>Щит управления и защиты</t>
  </si>
  <si>
    <t>РУ-0,4 кВ</t>
  </si>
  <si>
    <t>Открытое РУ 35 кВ</t>
  </si>
  <si>
    <t>РУ 6 кВ</t>
  </si>
  <si>
    <t>РУ-0,4 кВ ГПП-2</t>
  </si>
  <si>
    <t>Сооружение ЛЭП-110 кв ГОК 7-8 воздушная от п/ст 220/110 до п/ст ХV1 цеха сетей и подстанций</t>
  </si>
  <si>
    <t xml:space="preserve">Внедрение  системы телемеханики ПС Шлаковая  </t>
  </si>
  <si>
    <t>Аппаратура сигнализации (кроме охранной и пожарной)</t>
  </si>
  <si>
    <t>06.12.12</t>
  </si>
  <si>
    <t>Автомобиль ЧАЙКА-СЕРВИС 27846D; VIN XUB27846DC0000575</t>
  </si>
  <si>
    <t>Манипуляторы погрузочные и разгрузочные</t>
  </si>
  <si>
    <t>31.12.12</t>
  </si>
  <si>
    <t>ЗДАНИЕ П.СТ ВЖР 3, ЗАКРЫТАЯ ЧАСТЬ</t>
  </si>
  <si>
    <t>Здания производственных насосных и компрессорных станций, трансформаторных подстанций</t>
  </si>
  <si>
    <t>7904-УК ВГОК</t>
  </si>
  <si>
    <t>31.03.13</t>
  </si>
  <si>
    <t>Здание п/ст. " Обогатительная"</t>
  </si>
  <si>
    <t>7906-УК ВГОК</t>
  </si>
  <si>
    <t>ЗДАНИЕ п/ст ГОРНАЯ</t>
  </si>
  <si>
    <t>Отдельная группа (п.1, ст.322 НК РФ)</t>
  </si>
  <si>
    <t>8058-УК ВГОК</t>
  </si>
  <si>
    <t>ЗДАНИЕ П.СТ ГАЛЬЯНОВСК. ПС 35/6 КВ (ЗАКРЫТАЯ ЧАСТЬ)</t>
  </si>
  <si>
    <t>8064-УК ВГОК</t>
  </si>
  <si>
    <t>ЗДАНИЕ П.СТ ГПП-1</t>
  </si>
  <si>
    <t>8525-УК ВГОК</t>
  </si>
  <si>
    <t>ЗДАНИЕ П.СТ ГПП-2</t>
  </si>
  <si>
    <t>8524-УК ВГОК</t>
  </si>
  <si>
    <t>Здан.п/ст."Шлаковая" ГПП3</t>
  </si>
  <si>
    <t>Подстанция электрическая (кроме глубокого ввода)</t>
  </si>
  <si>
    <t>33000000038-УК НТМК</t>
  </si>
  <si>
    <t>Здание подстанции 110 кВ "Обжиговая" (ЦОИ)</t>
  </si>
  <si>
    <t>33000000139-УК НТМК</t>
  </si>
  <si>
    <t>Здание ЗРУ-110/35 кВт ОРУГПП-10 ОНРС на террит.ком</t>
  </si>
  <si>
    <t>Здания электростанций</t>
  </si>
  <si>
    <t>33000000056-УК НТМК</t>
  </si>
  <si>
    <t>Здан.закрытое распредуст-ройство ГПП-7</t>
  </si>
  <si>
    <t>33000000471-УК НТМК</t>
  </si>
  <si>
    <t>Здан.пеногенераторной саккумуляторной при ГПП-4</t>
  </si>
  <si>
    <t>33000000043-УК НТМК</t>
  </si>
  <si>
    <t>Здан.п/станции ГПП-4</t>
  </si>
  <si>
    <t>33000000044-УК НТМК</t>
  </si>
  <si>
    <t>Здан.пеногенераторная № 7Кислородная станция № 2</t>
  </si>
  <si>
    <t>33000000048-УК НТМК</t>
  </si>
  <si>
    <t>Здан.трансформаторов ЭРОМГПП-2</t>
  </si>
  <si>
    <t>33000000049-УК НТМК</t>
  </si>
  <si>
    <t>Здание ЗРУ-6 кВт ОРУ ГПП-10 ОНРС на террит.комбина</t>
  </si>
  <si>
    <t>33000000057-УК НТМК</t>
  </si>
  <si>
    <t>Здание п/станции ГПП-1</t>
  </si>
  <si>
    <t>33000000009-УК НТМК</t>
  </si>
  <si>
    <t>Здание п/станции ГПП-2</t>
  </si>
  <si>
    <t>33000000030-УК НТМК</t>
  </si>
  <si>
    <t>Главная трансформаторная подстанция ГПП 1 110/6кв</t>
  </si>
  <si>
    <t>756001009962-УК НТМК</t>
  </si>
  <si>
    <t>ОТКРЫТАЯ ЧАСТЬ ПОДСТАНЦИИ ВЖР 3</t>
  </si>
  <si>
    <t>Сооружения электроэнергетики</t>
  </si>
  <si>
    <t>7910-УК ВГОК</t>
  </si>
  <si>
    <t>БЛАГОУСТРОЙСТВО ПЛОЩАДКИ П/СТ ВЖР-3</t>
  </si>
  <si>
    <t>Площадки производственные с покрытиями</t>
  </si>
  <si>
    <t>7911-УК ВГОК</t>
  </si>
  <si>
    <t>ЗАЗЕМЛЕНИЕ И МОЛНИЕЗАЩИТА ОТКРЫТОЙ И ЗАКРЫТОЙ ЧАСТИ П/СТ ВЖР3</t>
  </si>
  <si>
    <t>7912-УК ВГОК</t>
  </si>
  <si>
    <t>РЕЗЕРВУАР ДЛЯ ВОДЫ ЕМКОСТЬ 50М3,ПОДЗЕМНЫЙ,ЖЕЛЕЗОБЕТОННЫЙ,НА П/СТ 110/6КВ ДЛЯ ПОЖАРОТУШЕНИЯ</t>
  </si>
  <si>
    <t>Резервуары полистовой сборки вертикальные цилиндрические для жидкостей, кроме нефти и нефтепродуктов</t>
  </si>
  <si>
    <t>7913-УК ВГОК</t>
  </si>
  <si>
    <t>РЕЗЕРВУАР МАСЛОСБОРНИК,ЖЕЛЕЗОБЕТОННЫЙ,ЕМК 35М3,ПОДЗЕМНЫЙ,ПРИ П/СТ 110/6 ВЖР-</t>
  </si>
  <si>
    <t>Резервуары железобетонные наземные и подземные</t>
  </si>
  <si>
    <t>7914-УК ВГОК</t>
  </si>
  <si>
    <t>ОТКРЫТОЕ РАСПРЕДУСТРОЙСТВО ПОДСТАНЦИИ ВЖР-5 (ЗАБОР,ЗАЗЕМЛЕНИЕ)</t>
  </si>
  <si>
    <t>7915-УК ВГОК</t>
  </si>
  <si>
    <t>РЕЗЕРВУАР ПОДЗЕМНЫЙ ,Ж.Б,ЕМКОСТЬ 35М3 ДЛЯ ХРАНЕНИЯ ТРАНСФОРМАТОРНОГО МАСЛА</t>
  </si>
  <si>
    <t>7909-УК ВГОК</t>
  </si>
  <si>
    <t>Ограждение ПС "Евстюниха"</t>
  </si>
  <si>
    <t>Ограды (заборы) металлические</t>
  </si>
  <si>
    <t>200316-УК ВГОК</t>
  </si>
  <si>
    <t>ОТКРЫТАЯ ЧАСТЬ П.СТ ГОРН. 35/6КВ ОРУ-35 КВ</t>
  </si>
  <si>
    <t>8065-УК ВГОК</t>
  </si>
  <si>
    <t>Ограждение ПС "Горная"</t>
  </si>
  <si>
    <t>200317-УК ВГОК</t>
  </si>
  <si>
    <t>П.СТ 35.6 ОТКР.ЧАСТЬ</t>
  </si>
  <si>
    <t>8067-УК ВГОК</t>
  </si>
  <si>
    <t>БЛАГОУСТРОЙСТВО ГАЛ.П.СТ 35/6КВ</t>
  </si>
  <si>
    <t>8068-УК ВГОК</t>
  </si>
  <si>
    <t>МАСЛОСБОРНИК 35/6 ГАЛЬЯНСКОГО ИЗВЕСТКОВОГО КАРЬЕРА</t>
  </si>
  <si>
    <t>Резервуары рулонированные вертикальные цилиндрические для нефти и нефтепродуктов</t>
  </si>
  <si>
    <t>8069-УК ВГОК</t>
  </si>
  <si>
    <t>Забор ОРУ35 п/ст ГПП1</t>
  </si>
  <si>
    <t>Ограды (заборы), кроме металлических</t>
  </si>
  <si>
    <t>8528-УК ВГОК</t>
  </si>
  <si>
    <t>ЗАБОР РУ35КВ ГПП-2</t>
  </si>
  <si>
    <t>8527-УК ВГОК</t>
  </si>
  <si>
    <t>Ограда территории ГПП-2</t>
  </si>
  <si>
    <t>33000000047-УК НТМК</t>
  </si>
  <si>
    <t>Ограда территории ГПП-1</t>
  </si>
  <si>
    <t>33000000067-УК НТМК</t>
  </si>
  <si>
    <t>Ограда террит.ГПП-7</t>
  </si>
  <si>
    <t>33000000106-УК НТМК</t>
  </si>
  <si>
    <t>Ограда террит.ГПП-3</t>
  </si>
  <si>
    <t>33000000121-УК НТМК</t>
  </si>
  <si>
    <t>Ограда ГПП-10 железобетонная 221,2м</t>
  </si>
  <si>
    <t>33000000122-УК НТМК</t>
  </si>
  <si>
    <t>Ограда ГПП-4 железобетонная 315,7м</t>
  </si>
  <si>
    <t>33000000123-УК НТМК</t>
  </si>
  <si>
    <t>Маслобак №1.Скл.масел ОРУГПП-7 Кислор.станц.№2</t>
  </si>
  <si>
    <t>Цистерны (баки), резервуары и другие емкости (кроме емкостей для сжатого или сжиженного газа) из чер</t>
  </si>
  <si>
    <t>33000000116-УК НТМК</t>
  </si>
  <si>
    <t>Маслобак №2.Скл.масел ОРУГПП-7 Кислор.станц.№2</t>
  </si>
  <si>
    <t>33000000117-УК НТМК</t>
  </si>
  <si>
    <t>Маслобак №1 ГПП-3</t>
  </si>
  <si>
    <t>33000000125-УК НТМК</t>
  </si>
  <si>
    <t>Маслобак №2 ГПП-3</t>
  </si>
  <si>
    <t>33000001262-УК НТМК</t>
  </si>
  <si>
    <t>Бак металлич.ПГС-4</t>
  </si>
  <si>
    <t>33000000114-УК НТМК</t>
  </si>
  <si>
    <t>Наруж.освещ.ОРУ-110кВ псНТМК</t>
  </si>
  <si>
    <t>33000000671-УК НТМК</t>
  </si>
  <si>
    <t>Открытое распределительное устройство</t>
  </si>
  <si>
    <t>Пункт электрический распределительный</t>
  </si>
  <si>
    <t>756001027373-УК НТМК</t>
  </si>
  <si>
    <t>Насос Д315-71.ГПП-10.ОНРС</t>
  </si>
  <si>
    <t>Насосы для взвешенных веществ (включая массные и фекальные)</t>
  </si>
  <si>
    <t>33000000330-УК НТМК</t>
  </si>
  <si>
    <t>33000000331-УК НТМК</t>
  </si>
  <si>
    <t>Преобразователь Е-838</t>
  </si>
  <si>
    <t>Преобразователи и усилители электромашинные</t>
  </si>
  <si>
    <t>33000000086-УК НТМК</t>
  </si>
  <si>
    <t>33000000087-УК НТМК</t>
  </si>
  <si>
    <t>33000000088-УК НТМК</t>
  </si>
  <si>
    <t>Преобразователь Е-824</t>
  </si>
  <si>
    <t>33000000089-УК НТМК</t>
  </si>
  <si>
    <t>33000000090-УК НТМК</t>
  </si>
  <si>
    <t>33000000091-УК НТМК</t>
  </si>
  <si>
    <t>ВЛ-110 кВ до п/ст."Леневская.Пионерский лагерь "Зв</t>
  </si>
  <si>
    <t>Провода неизолированные для воздушных линий электропередач (провод голый по массе меди)</t>
  </si>
  <si>
    <t>33002000831-УК НТМК</t>
  </si>
  <si>
    <t>Трансф.40.5мВА</t>
  </si>
  <si>
    <t>33000000143-УК НТМК</t>
  </si>
  <si>
    <t>Трансф.40.5кВА</t>
  </si>
  <si>
    <t>33000000144-УК НТМК</t>
  </si>
  <si>
    <t>Трансф.25000кВА</t>
  </si>
  <si>
    <t>33000000149-УК НТМК</t>
  </si>
  <si>
    <t>Трансф.25000 кВА</t>
  </si>
  <si>
    <t>33000000150-УК НТМК</t>
  </si>
  <si>
    <t>Аккум.батарея со щитом</t>
  </si>
  <si>
    <t>Генераторы электрохимические общепромышленного назначения</t>
  </si>
  <si>
    <t>33000000213-УК НТМК</t>
  </si>
  <si>
    <t>ОРУ 110 кВ пс ГПП-1</t>
  </si>
  <si>
    <t>33000000228-УК НТМК</t>
  </si>
  <si>
    <t>Щит 380/220В пс ГПП-1</t>
  </si>
  <si>
    <t>33000000231-УК НТМК</t>
  </si>
  <si>
    <t>Аккум.батарея</t>
  </si>
  <si>
    <t>33000000232-УК НТМК</t>
  </si>
  <si>
    <t>Трансф.ТРДН-80000/110</t>
  </si>
  <si>
    <t>33000000312-УК НТМК</t>
  </si>
  <si>
    <t>Реактор бетонносв.РБ-6</t>
  </si>
  <si>
    <t>33000000452-УК НТМК</t>
  </si>
  <si>
    <t>Заземляющ.реактор 310М</t>
  </si>
  <si>
    <t>33000000453-УК НТМК</t>
  </si>
  <si>
    <t>33000000454-УК НТМК</t>
  </si>
  <si>
    <t>Заземляющ.реактор 310М гпп -310кв</t>
  </si>
  <si>
    <t>33000000455-УК НТМК</t>
  </si>
  <si>
    <t>Заземляющ.реактор 310М гпп-310кв</t>
  </si>
  <si>
    <t>33000000456-УК НТМК</t>
  </si>
  <si>
    <t>Масляный выключатель ВМПЭ-10/630-20</t>
  </si>
  <si>
    <t>Выключатели, контакторы и реверсоры переменного тока высокого напряжения</t>
  </si>
  <si>
    <t>33000000457-УК НТМК</t>
  </si>
  <si>
    <t>33000000458-УК НТМК</t>
  </si>
  <si>
    <t>Выпрямит.агрегат № 1</t>
  </si>
  <si>
    <t>33000000474-УК НТМК</t>
  </si>
  <si>
    <t>Выпрямит.агрегат № 2</t>
  </si>
  <si>
    <t>33000000476-УК НТМК</t>
  </si>
  <si>
    <t>Выпрям.ВАЗП-380-260</t>
  </si>
  <si>
    <t>33000000490-УК НТМК</t>
  </si>
  <si>
    <t>Выпрям.ВАЗП-380</t>
  </si>
  <si>
    <t>33000000492-УК НТМК</t>
  </si>
  <si>
    <t>ОРУ 110 кВ пс ГПП-3</t>
  </si>
  <si>
    <t>33000000518-УК НТМК</t>
  </si>
  <si>
    <t>3РУ 10 кВ ГПП-3</t>
  </si>
  <si>
    <t>33000000519-УК НТМК</t>
  </si>
  <si>
    <t>3РУ 6 кВ ГПП-3</t>
  </si>
  <si>
    <t>33000000520-УК НТМК</t>
  </si>
  <si>
    <t>33000000521-УК НТМК</t>
  </si>
  <si>
    <t>Щит пост.тока с аккум.бат</t>
  </si>
  <si>
    <t>33000000522-УК НТМК</t>
  </si>
  <si>
    <t>Реактор РБА-1500/10</t>
  </si>
  <si>
    <t>33000000550-УК НТМК</t>
  </si>
  <si>
    <t>В/вольтная камера</t>
  </si>
  <si>
    <t>Аппаратура высоковольтная прочая</t>
  </si>
  <si>
    <t>33000000551-УК НТМК</t>
  </si>
  <si>
    <t>33000000552-УК НТМК</t>
  </si>
  <si>
    <t>Реактор РБА-6</t>
  </si>
  <si>
    <t>33000000554-УК НТМК</t>
  </si>
  <si>
    <t>Трансф.силовой ТДН-40000</t>
  </si>
  <si>
    <t>33000000563-УК НТМК</t>
  </si>
  <si>
    <t>33000000613-УК НТМК</t>
  </si>
  <si>
    <t>33000000628-УК НТМК</t>
  </si>
  <si>
    <t>Щит собств.расхода</t>
  </si>
  <si>
    <t>33000000629-УК НТМК</t>
  </si>
  <si>
    <t>Трансф.63 МВА №1</t>
  </si>
  <si>
    <t>33000000632-УК НТМК</t>
  </si>
  <si>
    <t>Трансф.63 МВА №2</t>
  </si>
  <si>
    <t>33000000633-УК НТМК</t>
  </si>
  <si>
    <t>3РУ 6 кВ ГПП-7</t>
  </si>
  <si>
    <t>33000000634-УК НТМК</t>
  </si>
  <si>
    <t>ОРУ 110 кВ ГПП-7</t>
  </si>
  <si>
    <t>33000000635-УК НТМК</t>
  </si>
  <si>
    <t>Трансф.ТРДМ-80000</t>
  </si>
  <si>
    <t>33000000737-УК НТМК</t>
  </si>
  <si>
    <t>Трансф.ТМН-6300/110</t>
  </si>
  <si>
    <t>33000000750-УК НТМК</t>
  </si>
  <si>
    <t>Трансф.ТДН-10000/110</t>
  </si>
  <si>
    <t>33000000751-УК НТМК</t>
  </si>
  <si>
    <t>Трансф.ТРДН-25000/110</t>
  </si>
  <si>
    <t>33000000753-УК НТМК</t>
  </si>
  <si>
    <t>Трансф.силов.ГПП-10 ОНРС</t>
  </si>
  <si>
    <t>33000000802-УК НТМК</t>
  </si>
  <si>
    <t>Ячейки КРУ-6кВ Оборуд.ка-мер 6кВ на ГПП-3</t>
  </si>
  <si>
    <t>33000000806-УК НТМК</t>
  </si>
  <si>
    <t>33000000807-УК НТМК</t>
  </si>
  <si>
    <t>Трансформатор силовой</t>
  </si>
  <si>
    <t>33000000905-УК НТМК</t>
  </si>
  <si>
    <t>Панель защитный ПДЗ-2802-УХЛУ</t>
  </si>
  <si>
    <t>33000000459-УК НТМК</t>
  </si>
  <si>
    <t>33000000460-УК НТМК</t>
  </si>
  <si>
    <t>Панельзащиты ШДЭ-2801-27E-2</t>
  </si>
  <si>
    <t>33000000351-УК НТМК</t>
  </si>
  <si>
    <t>33000000352-УК НТМК</t>
  </si>
  <si>
    <t>33000000354-УК НТМК</t>
  </si>
  <si>
    <t>33000000921-УК НТМК</t>
  </si>
  <si>
    <t>33000000922-УК НТМК</t>
  </si>
  <si>
    <t>33000000925-УК НТМК</t>
  </si>
  <si>
    <t>33000000926-УК НТМК</t>
  </si>
  <si>
    <t>Панели защиты ШДЭ-2801-27Е-2</t>
  </si>
  <si>
    <t>33000000358-УК НТМК</t>
  </si>
  <si>
    <t>Реактор РБ-10-1600-0,25(014)</t>
  </si>
  <si>
    <t>33000000279-УК НТМК</t>
  </si>
  <si>
    <t>33000000280-УК НТМК</t>
  </si>
  <si>
    <t>33000000281-УК НТМК</t>
  </si>
  <si>
    <t>33000000282-УК НТМК</t>
  </si>
  <si>
    <t>33000000283-УК НТМК</t>
  </si>
  <si>
    <t>33000000284-УК НТМК</t>
  </si>
  <si>
    <t>Разъединитель SGF-123р</t>
  </si>
  <si>
    <t>Устройства комплектные для распределения электрической энергии собственных нужд станций и подстанций</t>
  </si>
  <si>
    <t>99116000006-УК НТМК</t>
  </si>
  <si>
    <t>99116000007-УК НТМК</t>
  </si>
  <si>
    <t>99116000008-УК НТМК</t>
  </si>
  <si>
    <t>99116000009-УК НТМК</t>
  </si>
  <si>
    <t>99116000010-УК НТМК</t>
  </si>
  <si>
    <t>99116000011-УК НТМК</t>
  </si>
  <si>
    <t>99116000012-УК НТМК</t>
  </si>
  <si>
    <t>99116000013-УК НТМК</t>
  </si>
  <si>
    <t>99116000014-УК НТМК</t>
  </si>
  <si>
    <t>99116000015-УК НТМК</t>
  </si>
  <si>
    <t>99116000016-УК НТМК</t>
  </si>
  <si>
    <t>99116000017-УК НТМК</t>
  </si>
  <si>
    <t>99116000018-УК НТМК</t>
  </si>
  <si>
    <t>99116000019-УК НТМК</t>
  </si>
  <si>
    <t>Щит управления 6кВ псНТМК</t>
  </si>
  <si>
    <t>33000000016-УК НТМК</t>
  </si>
  <si>
    <t>Панели реле защиты псНТМК</t>
  </si>
  <si>
    <t>33000000017-УК НТМК</t>
  </si>
  <si>
    <t>Панель телеупр.и телесигнпс НТМК</t>
  </si>
  <si>
    <t>Оборудование специальное технологическое низковольтное прочее</t>
  </si>
  <si>
    <t>33000000028-УК НТМК</t>
  </si>
  <si>
    <t>Система телеупр.и телесигнализ.пс НТМК</t>
  </si>
  <si>
    <t>Средства телемеханики для контроля и регулирования технологических процессов</t>
  </si>
  <si>
    <t>33000000033-УК НТМК</t>
  </si>
  <si>
    <t>33000000039-УК НТМК</t>
  </si>
  <si>
    <t>33000000040-УК НТМК</t>
  </si>
  <si>
    <t>33000000041-УК НТМК</t>
  </si>
  <si>
    <t>33000000042-УК НТМК</t>
  </si>
  <si>
    <t>Прибор ф 4330 № 0647</t>
  </si>
  <si>
    <t>33000000571-УК НТМК</t>
  </si>
  <si>
    <t>Щит телемеханики  ГПП-7</t>
  </si>
  <si>
    <t>33000000098-УК НТМК</t>
  </si>
  <si>
    <t>Щит управл.и защиты ГПП-7</t>
  </si>
  <si>
    <t>33000000099-УК НТМК</t>
  </si>
  <si>
    <t>Щиток синхрон.ГПП-1</t>
  </si>
  <si>
    <t>33000000102-УК НТМК</t>
  </si>
  <si>
    <t>Щит д/датчиков диспетчеризац.ГПП-4</t>
  </si>
  <si>
    <t>33000001141-УК НТМК</t>
  </si>
  <si>
    <t>Щит сигн.диспетчериз.ГПП4</t>
  </si>
  <si>
    <t>33000000115-УК НТМК</t>
  </si>
  <si>
    <t>Пульт №1 ПД-4 ГПП-4</t>
  </si>
  <si>
    <t>33000001161-УК НТМК</t>
  </si>
  <si>
    <t>Телемеханиз.эл/снабж.ПВС2</t>
  </si>
  <si>
    <t>33000001171-УК НТМК</t>
  </si>
  <si>
    <t>Устр-во телемех-ции ТМ300диспетчера ГПП-4</t>
  </si>
  <si>
    <t>Приборы и устройства электроизмерительные регистрирующие прочие</t>
  </si>
  <si>
    <t>33000000118-УК НТМК</t>
  </si>
  <si>
    <t>Пульт ПД-4  ГПП 4</t>
  </si>
  <si>
    <t>33000000119-УК НТМК</t>
  </si>
  <si>
    <t>Щит пит.диспетчериз.ГПП4</t>
  </si>
  <si>
    <t>33000000120-УК НТМК</t>
  </si>
  <si>
    <t>Аппаратура ТМ-300 пс ГПП1</t>
  </si>
  <si>
    <t>Оборудование стационарное для сцен механическое, электротехническое, светотехническое и звукотехниче</t>
  </si>
  <si>
    <t>33000001251-УК НТМК</t>
  </si>
  <si>
    <t>Телемеханиз.эл/снабж.ГПП2</t>
  </si>
  <si>
    <t>33000000126-УК НТМК</t>
  </si>
  <si>
    <t>Система телемеханиз.ТПП-1</t>
  </si>
  <si>
    <t>33000000153-УК НТМК</t>
  </si>
  <si>
    <t>Устр-во КБ №9 диспетчеризэл/снабжения</t>
  </si>
  <si>
    <t>33000000164-УК НТМК</t>
  </si>
  <si>
    <t>33000000165-УК НТМК</t>
  </si>
  <si>
    <t>33000000166-УК НТМК</t>
  </si>
  <si>
    <t>33000000167-УК НТМК</t>
  </si>
  <si>
    <t>33000000168-УК НТМК</t>
  </si>
  <si>
    <t>33000000169-УК НТМК</t>
  </si>
  <si>
    <t>33000000170-УК НТМК</t>
  </si>
  <si>
    <t>33000000171-УК НТМК</t>
  </si>
  <si>
    <t>33000000172-УК НТМК</t>
  </si>
  <si>
    <t>33000000173-УК НТМК</t>
  </si>
  <si>
    <t>33000000174-УК НТМК</t>
  </si>
  <si>
    <t>33000000175-УК НТМК</t>
  </si>
  <si>
    <t>33000000176-УК НТМК</t>
  </si>
  <si>
    <t>33000000177-УК НТМК</t>
  </si>
  <si>
    <t>33000000178-УК НТМК</t>
  </si>
  <si>
    <t>33000000179-УК НТМК</t>
  </si>
  <si>
    <t>33000000180-УК НТМК</t>
  </si>
  <si>
    <t>33000000181-УК НТМК</t>
  </si>
  <si>
    <t>33000000182-УК НТМК</t>
  </si>
  <si>
    <t>33000000183-УК НТМК</t>
  </si>
  <si>
    <t>33000000184-УК НТМК</t>
  </si>
  <si>
    <t>33000000185-УК НТМК</t>
  </si>
  <si>
    <t>Панель О Л 407-3-166/75ЩО-70</t>
  </si>
  <si>
    <t>33000000195-УК НТМК</t>
  </si>
  <si>
    <t>Панель О Л 310103851-00--ЭС-1 ЩО-70</t>
  </si>
  <si>
    <t>33000000196-УК НТМК</t>
  </si>
  <si>
    <t>Воздухосборник В-4</t>
  </si>
  <si>
    <t>Оборудование для вентиляционных систем прочее</t>
  </si>
  <si>
    <t>33000000198-УК НТМК</t>
  </si>
  <si>
    <t>33000000199-УК НТМК</t>
  </si>
  <si>
    <t>Регистратор аварийных состояний "ЭЛКО-С" "Бриз-3м"</t>
  </si>
  <si>
    <t>33000000205-УК НТМК</t>
  </si>
  <si>
    <t>33000000206-УК НТМК</t>
  </si>
  <si>
    <t>Источник бесперебойного питания Powercom KIN-325A</t>
  </si>
  <si>
    <t>33000000209-УК НТМК</t>
  </si>
  <si>
    <t>99116000005-УК НТМК</t>
  </si>
  <si>
    <t>99116000020-УК НТМК</t>
  </si>
  <si>
    <t>Реконструкция ГПП-1,ОНРС,ККЦ-1</t>
  </si>
  <si>
    <t>33000000902-УК НТМК</t>
  </si>
  <si>
    <t>Трансформатор силовой ГПП-10 ОНРС</t>
  </si>
  <si>
    <t>33000000938-УК НТМК</t>
  </si>
  <si>
    <t>Трансформатор 110/35кв</t>
  </si>
  <si>
    <t>33000000950-УК НТМК</t>
  </si>
  <si>
    <t>Эл.кран-балка</t>
  </si>
  <si>
    <t>Краны мостовые электрические однобалочные (электрокран-балки) опорные и подвесные</t>
  </si>
  <si>
    <t>33000000323-УК НТМК</t>
  </si>
  <si>
    <t>Трансф.630кВА ЭРОМ сш10квгпп-3</t>
  </si>
  <si>
    <t>33000012611-УК НТМК</t>
  </si>
  <si>
    <t>33000000127-УК НТМК</t>
  </si>
  <si>
    <t>Трансф.400 кВА 3РОМ 2с.ш. 6кв ГПП4</t>
  </si>
  <si>
    <t>33000000599-УК НТМК</t>
  </si>
  <si>
    <t>Трансф.силов.ГПП-10 ОНРСРеконстр.ККЦ-1</t>
  </si>
  <si>
    <t>33000000803-УК НТМК</t>
  </si>
  <si>
    <t>Трансф.320 кВА N36176 N1 ГПП1</t>
  </si>
  <si>
    <t>33000000094-УК НТМК</t>
  </si>
  <si>
    <t>Трансф.320 кВА N29868 ГПП1</t>
  </si>
  <si>
    <t>33000000095-УК НТМК</t>
  </si>
  <si>
    <t>Реактор РТСТ6-1600-0,25(оборудование ячеек 32 39)</t>
  </si>
  <si>
    <t>11002866-УК НТМК</t>
  </si>
  <si>
    <t>Система телемеханизации подстанций ГПП1 ГПП2 ГПП4</t>
  </si>
  <si>
    <t>Аппаратура проводной связи общего применения (телефонные станции, аппаратура оперативной, диспетчерс</t>
  </si>
  <si>
    <t>11006624-УК НТМК</t>
  </si>
  <si>
    <t>Источник бесперебойного питания Powercom BNT-400A</t>
  </si>
  <si>
    <t>33000000210-УК НТМК</t>
  </si>
  <si>
    <t>Уст-ка пенотушения псНТМК</t>
  </si>
  <si>
    <t>33000000023-УК НТМК</t>
  </si>
  <si>
    <t>11002867-УК НТМК</t>
  </si>
  <si>
    <t>Трансформатор трёхфазный силовой ма</t>
  </si>
  <si>
    <t>756001009008-УК НТМК</t>
  </si>
  <si>
    <t>Щит постоянного тока из 3-х  панелей ТИП 29-1</t>
  </si>
  <si>
    <t>756001028182-УК НТМК</t>
  </si>
  <si>
    <t>Щит собственных нужд из 5 панелей ПСН-101-111-1121</t>
  </si>
  <si>
    <t>756001028183-УК НТМК</t>
  </si>
  <si>
    <t>Прибор контроля выключателей ПКВ/М6</t>
  </si>
  <si>
    <t>Вибрографы (измерение и запись смещения)</t>
  </si>
  <si>
    <t>756001029755-УК НТМК</t>
  </si>
  <si>
    <t>Мегаваттметр Ц42303 0-20мW 6000/100 1500/5</t>
  </si>
  <si>
    <t>Приборы для измерения мощности</t>
  </si>
  <si>
    <t>756001029757-УК НТМК</t>
  </si>
  <si>
    <t>Мегаваттметр Ц42303 0-30мW</t>
  </si>
  <si>
    <t>756001029758-УК НТМК</t>
  </si>
  <si>
    <t>756001029759-УК НТМК</t>
  </si>
  <si>
    <t>Анализатор электроэнергии АПКЭ-1</t>
  </si>
  <si>
    <t>Приборы для наблюдения, измерения и исследования формы сигнала и спектра</t>
  </si>
  <si>
    <t>756001030467-УК НТМК</t>
  </si>
  <si>
    <t>Термограф "ИРТИС-2000NB"</t>
  </si>
  <si>
    <t>Приборы для измерения и регулирования температуры прочие</t>
  </si>
  <si>
    <t>756001030572-УК НТМК</t>
  </si>
  <si>
    <t>Комплектное распред-е устройство из 14камерК</t>
  </si>
  <si>
    <t>756001007759-УК НТМК</t>
  </si>
  <si>
    <t>Масляный выключатель ВМТ-110 Б-25/1</t>
  </si>
  <si>
    <t>756001010114-УК НТМК</t>
  </si>
  <si>
    <t>Щит управления и релейной защиты со</t>
  </si>
  <si>
    <t>Устройства комплектные низковольтные управления, измерения, сигнализации, автоматики и защиты главны</t>
  </si>
  <si>
    <t>756001007641-УК НТМК</t>
  </si>
  <si>
    <t>Электросчетчик СЭТ-4ТМ.03</t>
  </si>
  <si>
    <t>Счетчики электронные</t>
  </si>
  <si>
    <t>756006029086-УК НТМК</t>
  </si>
  <si>
    <t>756006029087-УК НТМК</t>
  </si>
  <si>
    <t>756006029088-УК НТМК</t>
  </si>
  <si>
    <t>756006029089-УК НТМК</t>
  </si>
  <si>
    <t>Охранная сигнализация Скат-1200Б с 2 датчика</t>
  </si>
  <si>
    <t>Извещатели охранные и охранно-пожарные контактные, пьезоэлектрические</t>
  </si>
  <si>
    <t>756001012755-УК НТМК</t>
  </si>
  <si>
    <t>Ящик с понижающим трансформатором ЯПТ-0.25</t>
  </si>
  <si>
    <t>Трансформаторы малой мощности различного назначения прочие</t>
  </si>
  <si>
    <t>756001012767-УК НТМК</t>
  </si>
  <si>
    <t>Щиток освещения ОЩВ-6</t>
  </si>
  <si>
    <t>Аппаратура электрическая низковольтная (до 1000 В) (выключатели, контакторы, рубильники, реле управл</t>
  </si>
  <si>
    <t>756001012766-УК НТМК</t>
  </si>
  <si>
    <t>Щиток освещения ОЩВ-12</t>
  </si>
  <si>
    <t>756001012771-УК НТМК</t>
  </si>
  <si>
    <t>756001012791-УК НТМК</t>
  </si>
  <si>
    <t>Рубильник ЯБПВ-100</t>
  </si>
  <si>
    <t>756001012792-УК НТМК</t>
  </si>
  <si>
    <t>Щиток освещения ОП-6</t>
  </si>
  <si>
    <t>756001012823-УК НТМК</t>
  </si>
  <si>
    <t>756001012829-УК НТМК</t>
  </si>
  <si>
    <t>756001026693-УК НТМК</t>
  </si>
  <si>
    <t>756001026694-УК НТМК</t>
  </si>
  <si>
    <t>756001026695-УК НТМК</t>
  </si>
  <si>
    <t>Щиты ЩО-70</t>
  </si>
  <si>
    <t>756001026537-УК НТМК</t>
  </si>
  <si>
    <t>756001026538-УК НТМК</t>
  </si>
  <si>
    <t>Щит распределительное ЩР-5</t>
  </si>
  <si>
    <t>756001012822-УК НТМК</t>
  </si>
  <si>
    <t>Щит защиты и сигнал.-ии ЭПЗ-ЛЗЗ-73-77из 6 па</t>
  </si>
  <si>
    <t>756001007734-УК НТМК</t>
  </si>
  <si>
    <t>ТРАНСФОРМАТОР ТФМЗ-110Б УХМ-0.5 S-10P 300-60015</t>
  </si>
  <si>
    <t>54990-УК КГОК</t>
  </si>
  <si>
    <t>54991-УК КГОК</t>
  </si>
  <si>
    <t>54992-УК КГОК</t>
  </si>
  <si>
    <t>Батарея аккумуляторная VARTA biosVb-2307(109элем.)</t>
  </si>
  <si>
    <t>200315-УК ВГОК</t>
  </si>
  <si>
    <t>Батарея аккумуляторная 60PzS3LA (24 элем.)</t>
  </si>
  <si>
    <t>200314-УК ВГОК</t>
  </si>
  <si>
    <t>ПАHЕЛИ ПОДСТ.</t>
  </si>
  <si>
    <t>8307-УК ВГОК</t>
  </si>
  <si>
    <t>РАСПРЕДУСТРОЙСТВО</t>
  </si>
  <si>
    <t>8220-УК ВГОК</t>
  </si>
  <si>
    <t>ТРАНСФОРМАТОР ТМШ 180/6 ПС ГОРНАЯ</t>
  </si>
  <si>
    <t>Трансформаторы и комплектные трансформаторные подстанции взрывозащищенные и рудничные</t>
  </si>
  <si>
    <t>8077-УК ВГОК</t>
  </si>
  <si>
    <t>Подстанция 110/6 кВт, пл.480, 3м2</t>
  </si>
  <si>
    <t>Подстанция трансформаторная</t>
  </si>
  <si>
    <t>21.08.13</t>
  </si>
  <si>
    <t>Система пожарной сигназизации ГПП-2 Ниж. Та</t>
  </si>
  <si>
    <t>31.08.13</t>
  </si>
  <si>
    <t>Щит 0,4 кВ ПС"Евстюниха"</t>
  </si>
  <si>
    <t>30.11.13</t>
  </si>
  <si>
    <t>Автмобиль ТАЙОТА CAMRY</t>
  </si>
  <si>
    <t>Автомобили легковые среднего класса (с рабочим объемом двигателя свыше 1,8 до 3,5 л включительно)</t>
  </si>
  <si>
    <t>28.02.14</t>
  </si>
  <si>
    <t>Компьютер НР с монитором 1</t>
  </si>
  <si>
    <t>Установки и оборудование электротехнологическое</t>
  </si>
  <si>
    <t>100-150-2800887</t>
  </si>
  <si>
    <t>Компьютер НР с монитором 2</t>
  </si>
  <si>
    <t>100-150-2800888</t>
  </si>
  <si>
    <t>Компьютер НР с монитором 3</t>
  </si>
  <si>
    <t>100-150-2800889</t>
  </si>
  <si>
    <t>Ноутбук НР ProBook 4510s</t>
  </si>
  <si>
    <t>100150-2800892</t>
  </si>
  <si>
    <t>Ноутбук ASUS UL20FT</t>
  </si>
  <si>
    <t>100-500-1226</t>
  </si>
  <si>
    <t>Компьютер НР с монитором 4</t>
  </si>
  <si>
    <t>100-500-2800890</t>
  </si>
  <si>
    <t>Тепловизор Testo 876</t>
  </si>
  <si>
    <t>Машины измерительные универсальные (в том числе двухкоординатные, трехкоординатные)</t>
  </si>
  <si>
    <t>Автмобиль УАЗ 23632-136</t>
  </si>
  <si>
    <t>Автомобили легковые большого класса для индивидуального и служебного пользования</t>
  </si>
  <si>
    <t>Сталкер-75-02М (трассопоисковый комплект)</t>
  </si>
  <si>
    <t>Генераторы</t>
  </si>
  <si>
    <t>Дефектоскоп Филин-6</t>
  </si>
  <si>
    <t>Дефектоскопы, тележки, вагоны дефектоскопные</t>
  </si>
  <si>
    <t>Компьютер 49</t>
  </si>
  <si>
    <t>Приборы прочие</t>
  </si>
  <si>
    <t>Мотопомпа 6,0л.с.,4Т,900л/мин. 63ЕХ</t>
  </si>
  <si>
    <t>Оборудование специализированное</t>
  </si>
  <si>
    <t>Тепловизор Flir i7 с поверкой 2</t>
  </si>
  <si>
    <t>Машины хозяйственные</t>
  </si>
  <si>
    <t>Рефлектометр цифровой Рейс-105М</t>
  </si>
  <si>
    <t>033-03-107</t>
  </si>
  <si>
    <t>Компьютер ЦВС</t>
  </si>
  <si>
    <t>Оборудование вспомогательное</t>
  </si>
  <si>
    <t>000000000145-2</t>
  </si>
  <si>
    <t>Омметр ПТФ-1</t>
  </si>
  <si>
    <t>Механизмы, инструменты, приспособления разного назначения</t>
  </si>
  <si>
    <t>Первая группа (от 1 года до 2 лет включительно)</t>
  </si>
  <si>
    <t>033-02-102</t>
  </si>
  <si>
    <t>Динамометр ДПУ-5-2</t>
  </si>
  <si>
    <t>Тепловизор Flir i7 с поверкой 1</t>
  </si>
  <si>
    <t>Прибор "Тангенс 2000"</t>
  </si>
  <si>
    <t>Оборудование прочее</t>
  </si>
  <si>
    <t>033-02-103</t>
  </si>
  <si>
    <t>Робот-тренажер "Гоша"</t>
  </si>
  <si>
    <t>Тренажеры для профтехобразования</t>
  </si>
  <si>
    <t>033-02-104</t>
  </si>
  <si>
    <t>Комплекс поисковый ПК-1</t>
  </si>
  <si>
    <t>033-02-105</t>
  </si>
  <si>
    <t>Микроомметр с поверкой ИКС-5</t>
  </si>
  <si>
    <t>033-02-108</t>
  </si>
  <si>
    <t>Аппарат испытательный АИД-70М</t>
  </si>
  <si>
    <t>033-03-101</t>
  </si>
  <si>
    <t>Комплекс мобильный индикаторный МИК-1</t>
  </si>
  <si>
    <t>Оборудование вспомогательное прочее</t>
  </si>
  <si>
    <t>033-04-109</t>
  </si>
  <si>
    <t>Компьютер 11</t>
  </si>
  <si>
    <t>Копировальный аппарат</t>
  </si>
  <si>
    <t>Средства светокопирования</t>
  </si>
  <si>
    <t>Компьютер ПСЦ АБК</t>
  </si>
  <si>
    <t>Компьютер 1</t>
  </si>
  <si>
    <t>Компьютер 9</t>
  </si>
  <si>
    <t>Ноутбук FSC</t>
  </si>
  <si>
    <t>Приспособления, устройства, установки</t>
  </si>
  <si>
    <t>Компьютер 16</t>
  </si>
  <si>
    <t>Компьютер 23</t>
  </si>
  <si>
    <t>Компьютер 26</t>
  </si>
  <si>
    <t>Компьютер 42</t>
  </si>
  <si>
    <t>Компьютер 43</t>
  </si>
  <si>
    <t>Компьютер 44</t>
  </si>
  <si>
    <t>000000000047 НТМК ЭН</t>
  </si>
  <si>
    <t>Кондиционер GC-S09HR</t>
  </si>
  <si>
    <t>Генератор ГТЧ 3-м (80ВА)</t>
  </si>
  <si>
    <t>Машины и оборудование прочие, не включенные в другие группировки</t>
  </si>
  <si>
    <t>07.07.14</t>
  </si>
  <si>
    <t>Установка дегазационная УВДМ-6М</t>
  </si>
  <si>
    <t>Системы и установки вакуумные</t>
  </si>
  <si>
    <t>07.10.14</t>
  </si>
  <si>
    <t>Автомобиль УАЗ-29892 VIN XU6298920D2005217</t>
  </si>
  <si>
    <t>Автобусы особо малые длиной до 5 м включительно</t>
  </si>
  <si>
    <t>28.11.14</t>
  </si>
  <si>
    <t>Камера ИК FLIR E40</t>
  </si>
  <si>
    <t>08.12.14</t>
  </si>
  <si>
    <t>Система охранно-пож.сигнализа  ПС 110/10/6 (ГПП-4)</t>
  </si>
  <si>
    <t>Системы передачи извещений о проникновении и пожаре</t>
  </si>
  <si>
    <t>31.01.15</t>
  </si>
  <si>
    <t>Система охранно-пож.сигнализа  ПС 110/10/6 (ГПП-7)</t>
  </si>
  <si>
    <t>Автомобиль ГАЗ-22177-0245 вишневый</t>
  </si>
  <si>
    <t>Автобусы особо малые общего назначения</t>
  </si>
  <si>
    <t>29.04.15</t>
  </si>
  <si>
    <t>Toyota Corolla VIN: NMTBB0JE40R111658  Е 913 ЕК 142</t>
  </si>
  <si>
    <t>Автомобили легковые малого класса (с рабочим объемом двигателя свыше 1,2 до 1,8 л включительно)</t>
  </si>
  <si>
    <t>24.06.15</t>
  </si>
  <si>
    <t>ВН</t>
  </si>
  <si>
    <t>Автомоб.УАЗ-29891 VIN XU6298910F2014211</t>
  </si>
  <si>
    <t>Автомобили легковые</t>
  </si>
  <si>
    <t>27.07.15</t>
  </si>
  <si>
    <t>Кусторез Husgvarna 545 FX</t>
  </si>
  <si>
    <t>Кусторезы на тракторах</t>
  </si>
  <si>
    <t>22.12.15</t>
  </si>
  <si>
    <t>Стенд механических испытаний тип СМИ-3</t>
  </si>
  <si>
    <t>Оборудование испытательное для проверки устройств</t>
  </si>
  <si>
    <t>29.06.16</t>
  </si>
  <si>
    <t>Плоттер HP Т520 36-in (CQ893A) Designjet</t>
  </si>
  <si>
    <t>Устройства отображения информации</t>
  </si>
  <si>
    <t>01.07.16</t>
  </si>
  <si>
    <t>Подстанция КТП-100-10/6</t>
  </si>
  <si>
    <t>23.09.16</t>
  </si>
  <si>
    <t>Трансформатор ТМ-250/6 кВА (п/с 636)</t>
  </si>
  <si>
    <t>Трансформатор 100 кВА</t>
  </si>
  <si>
    <t>Трансформатор силовой ТМ-100/10-0</t>
  </si>
  <si>
    <t>Трансформатор ТМ-250/6 кВА (п/с 617)</t>
  </si>
  <si>
    <t>Линия воздушная эл/передач 6 кВа №18</t>
  </si>
  <si>
    <t>ЛЭП-6 кВ ПС "Черноисточинск" до б/о "Чайка"</t>
  </si>
  <si>
    <t>Автомобиль ГАЗ-27527 Белый VIN X96275270G0810381</t>
  </si>
  <si>
    <t>11.10.16</t>
  </si>
  <si>
    <t>Система передачи извещений на ПС Шлаковая(ГПП-3)</t>
  </si>
  <si>
    <t>31.10.16</t>
  </si>
  <si>
    <t xml:space="preserve">Устройство распределительное комплектное высокого напряжения ЗРУ 6кВ ПС "Коксовая " ГПП-10 </t>
  </si>
  <si>
    <t>15.12.16</t>
  </si>
  <si>
    <t xml:space="preserve">Устройство распределительное комплектное высокого напряжения ЗРУ 6кВ ПС "НТМК " ГПП-1 №1 (линейное) </t>
  </si>
  <si>
    <t>33000000229-1-УК НТМ</t>
  </si>
  <si>
    <t>23.12.16</t>
  </si>
  <si>
    <t xml:space="preserve">Устройство распределительное комплектное высокого напряжения ЗРУ 6кВ ПС "НТМК " ГПП-1 №2 (шинное) </t>
  </si>
  <si>
    <t>30.12.16</t>
  </si>
  <si>
    <t>Плоттер HP Е520 24 с СНПЧ</t>
  </si>
  <si>
    <t>Машины вычислительные электронные цифровые прочие, содержащие или не содержащие в одном корпусе одно или два из следующих устройств для автоматической</t>
  </si>
  <si>
    <t>20.04.17</t>
  </si>
  <si>
    <t>Автомобиль Toyota Corolla VIN: NMTBB0JE40R203692</t>
  </si>
  <si>
    <t>Средства транспортные с двигателем с искровым зажиганием, с рабочим объемом цилиндров более 1500 см3, новые</t>
  </si>
  <si>
    <t>10.07.17</t>
  </si>
  <si>
    <t>Автомобиль ГАЗ 27527 VIN X96275270H833891</t>
  </si>
  <si>
    <t>Автомобили грузовые с бензиновым двигателем, имеющие технически допустимую максимальную массу не более 3,5 т</t>
  </si>
  <si>
    <t>30.07.17</t>
  </si>
  <si>
    <t>33000000353-УК НТМК</t>
  </si>
  <si>
    <t>33000000355-УК НТМК</t>
  </si>
  <si>
    <t>33000000356-УК НТМК</t>
  </si>
  <si>
    <t>33000000357-УК НТМК</t>
  </si>
  <si>
    <t>Панель защиты Тагил 1,2 ЩДЭ 280</t>
  </si>
  <si>
    <t>33000000951-УК НТМК</t>
  </si>
  <si>
    <t>Робот-тренажер Гриша-1.01 с мульт.ПО</t>
  </si>
  <si>
    <t>Тренажеры для профессионального обучения</t>
  </si>
  <si>
    <t>20.08.18</t>
  </si>
  <si>
    <t>Автовышка АГП-28 Камаз</t>
  </si>
  <si>
    <t>Средства транспортные, оснащенные подъемниками с рабочими платформами</t>
  </si>
  <si>
    <t>17.09.18</t>
  </si>
  <si>
    <t>Система пожарной сигнал. и видеонабл. ПС Аглофаб.</t>
  </si>
  <si>
    <t>Устройства охранной или пожарной сигнализации и аналогичная аппаратура</t>
  </si>
  <si>
    <t>25.12.18</t>
  </si>
  <si>
    <t>Система пожарной сигнал. и видеонабл. ПС Горная</t>
  </si>
  <si>
    <t>Система пожарной сигнал. и видеонабл. ПС Евстюниха</t>
  </si>
  <si>
    <t>Система пожарной сигнал. и видеонабл. ПС Карьер</t>
  </si>
  <si>
    <t>Система пожарной сигнал. и видеонабл. ПС Магнетит.</t>
  </si>
  <si>
    <t>Система пожарной сигнал. и видеонабл. ПС Обог.</t>
  </si>
  <si>
    <t>01.09.19</t>
  </si>
  <si>
    <t>Система электромеханической блокировки РУ-6кВ №505 Н.Т.</t>
  </si>
  <si>
    <t>Аппаратура коммуникационная передающая с приемными устройствами прочая, не включенная в другие группировки</t>
  </si>
  <si>
    <t>04.12.19</t>
  </si>
  <si>
    <t>Фургон мастерская ГАЗ-33088 VIN Z7830103CК0060516</t>
  </si>
  <si>
    <t>Средства автотранспортные грузовые</t>
  </si>
  <si>
    <t>20.12.19</t>
  </si>
  <si>
    <t>Система видеонаблюдения ПС 82_Ниж-Таг.</t>
  </si>
  <si>
    <t>Средства связи радиоэлектронные</t>
  </si>
  <si>
    <t>Система видеонаблюдения ПС"Кислородная"Ниж-Таг.</t>
  </si>
  <si>
    <t>Система видеонаблюдения ПС"Кокосовая"Ниж-Таг.</t>
  </si>
  <si>
    <t>Система видеонаблюдения ПС 25_Ниж-Таг.</t>
  </si>
  <si>
    <t>Система видеонаблюдения ПС 47_Ниж-Таг.</t>
  </si>
  <si>
    <t>Система телемеханизации подстанций Н.Т.</t>
  </si>
  <si>
    <t>Средства связи, выполняющие функцию систем коммутации</t>
  </si>
  <si>
    <t>27.12.19</t>
  </si>
  <si>
    <t>Система видеонаблюдения РУ-6кВ №505_Ниж-Таг.</t>
  </si>
  <si>
    <t>28.12.19</t>
  </si>
  <si>
    <t>Автомобиль ГАЗ 27057 с лебедкой</t>
  </si>
  <si>
    <t>23.09.20</t>
  </si>
  <si>
    <t>Система видеонаблюдения ПС Доменная</t>
  </si>
  <si>
    <t>14.12.20</t>
  </si>
  <si>
    <t>Система эл.механич блокировки пс Нижняя</t>
  </si>
  <si>
    <t>31.12.20</t>
  </si>
  <si>
    <t>Автомобиль бортовой ГАЗель NEXT A22R33-55</t>
  </si>
  <si>
    <t>14.07.21</t>
  </si>
  <si>
    <t>Система компенс.емкостных токов пс Прокатная</t>
  </si>
  <si>
    <t>15.12.21</t>
  </si>
  <si>
    <t>КР_Батарея аккумуляторная Stark 9 OGi 250 в комплекте с подзарядником D400 G216|40B Wrug-TDG</t>
  </si>
  <si>
    <t>КР7964-УК</t>
  </si>
  <si>
    <t>24.05.22</t>
  </si>
  <si>
    <t>КР_Трансформатор 110/35кв инв.33000000950-УК НТМК</t>
  </si>
  <si>
    <t>КР_33000000950-УК/1</t>
  </si>
  <si>
    <t>25.06.22</t>
  </si>
  <si>
    <t>Стенд механических испытаний СВЭ-6</t>
  </si>
  <si>
    <t>Машины и приборы для испытания механических свойств материалов</t>
  </si>
  <si>
    <t>30.06.22</t>
  </si>
  <si>
    <t>КР_Здание п.ст.ВЖР 3,закр. часть инв.7904-УК ВГОК</t>
  </si>
  <si>
    <t>КР7904-УК ВГОК</t>
  </si>
  <si>
    <t>01.08.22</t>
  </si>
  <si>
    <t>КР_Здание п/ст. " Обогатительная" инв.7906-УК ВГОК</t>
  </si>
  <si>
    <t>КР7906-УК ВГОК</t>
  </si>
  <si>
    <t>02.09.22</t>
  </si>
  <si>
    <t>КР_Здание бытовых ЦСП/пристрой к зданию/573,1 (ГПП-4) общ.пл.1768,2 ул Индустр 51 инв.033000000045 А</t>
  </si>
  <si>
    <t>&lt;&gt;</t>
  </si>
  <si>
    <t>КР033000000045</t>
  </si>
  <si>
    <t>12.09.22</t>
  </si>
  <si>
    <t>КР_Здание п/станции ГПП-1 инв№33000000009-УК НТМК</t>
  </si>
  <si>
    <t>КР33000000009-УК</t>
  </si>
  <si>
    <t>31.10.22</t>
  </si>
  <si>
    <t>Автомобиль ГАЗ 221717 СобольVINX96221717N0946758</t>
  </si>
  <si>
    <t>15.11.22</t>
  </si>
  <si>
    <t>КР_Здание мастерских ЦСП с пристроем/585 общ.пл.1579,1 /ул Индустриальная 51(Аренда)</t>
  </si>
  <si>
    <t>КР033000000046</t>
  </si>
  <si>
    <t>30.11.22</t>
  </si>
  <si>
    <t>Система видеонаблюдения ПС  НТМК Ниж-Таг</t>
  </si>
  <si>
    <t>Система видеонаблюдения ПС Прокатная Ниж-Таг</t>
  </si>
  <si>
    <t>Система видеонаблюдения ПС Нижняя Ниж-Таг</t>
  </si>
  <si>
    <t>Система регистр.авар.событий пс Обогатительная</t>
  </si>
  <si>
    <t>Система регистр.авар.событий пс Евстюниха</t>
  </si>
  <si>
    <t>КР_Здан.п/станции ГПП-4</t>
  </si>
  <si>
    <t>КР33000000044-УК НТМ</t>
  </si>
  <si>
    <t>КР_ЗДАНИЕ П.СТ ВЖР 3, ЗАКРЫТАЯ ЧАСТЬ</t>
  </si>
  <si>
    <t>КР7904-УК ВГОК/1</t>
  </si>
  <si>
    <t>КР_Склад эл/оборудования  в здании /66 общ.пл.1300,7, ул Индустриальная 51</t>
  </si>
  <si>
    <t>КР033000000054</t>
  </si>
  <si>
    <t>Автомобиль ГАЗ-С42R33 VIN X96C42R33P1146724</t>
  </si>
  <si>
    <t>Средства автотранспортные грузовые с поршневым двигателем внутреннего сгорания с искровым зажиганием; прочие грузовые транспортные средства, новые</t>
  </si>
  <si>
    <t>23.12.22</t>
  </si>
  <si>
    <t>КР_ЗДАНИЕ п/ст ГОРНАЯ_инв.8058-УК ВГОК</t>
  </si>
  <si>
    <t>КР8058-УК ВГОК</t>
  </si>
  <si>
    <t>31.12.22</t>
  </si>
  <si>
    <t>КР_ЗДАНИЕ П.СТ ГАЛЬЯНОВСК. ПС 35/6 КВ (ЗАКРЫТАЯ ЧАСТЬ)_инв.8064-УК ВГОК</t>
  </si>
  <si>
    <t>КР8064-УК ВГОК</t>
  </si>
  <si>
    <t>КР_Устройство распред. комплектное высок. напряж. ЗРУ 6кВ ПС "НТМК " ГПП-1 №2 (шинное_инв.000050372</t>
  </si>
  <si>
    <t>КР000050372</t>
  </si>
  <si>
    <t>КР_ЗДАНИЕ П.СТ ГПП-1_инв.8525-УК ВГОК</t>
  </si>
  <si>
    <t>КР8525-УК ВГОК</t>
  </si>
  <si>
    <t>КР_Здание ЗРУ-6 кВт ОРУ ГПП-10 ОНРС на террит.комбина_инв.33000000057-УК НТМК</t>
  </si>
  <si>
    <t>КР33000000057УК НТМК</t>
  </si>
  <si>
    <t>КР_ЗДАНИЯ ЭЛЕКТРО-МЕХАНИЧЕСКОЙ ВЫСОКОВОЛЬТНОЙ ЛАБОРАТ_инв.54005_Ар</t>
  </si>
  <si>
    <t>Здания предприятий черной металлургии</t>
  </si>
  <si>
    <t>КР54005</t>
  </si>
  <si>
    <t>КР_Здание ЗРУ-110/35 кВт ОРУГПП-10 ОНРС на террит.ком_инв.33000000056-УК НТМК</t>
  </si>
  <si>
    <t>КР33000000056УК НТМК</t>
  </si>
  <si>
    <t>КР_ОРУ 110 кВ_инв.033000000611-УК</t>
  </si>
  <si>
    <t>КР033000000611-УК</t>
  </si>
  <si>
    <t>КР_ОРУ 110 кВ пс ГПП-1,3 инв№3000000228-ук НТМК</t>
  </si>
  <si>
    <t>КР33000000228-ук НТМ</t>
  </si>
  <si>
    <t>28.02.23</t>
  </si>
  <si>
    <t>МФУ Kyocera ECOSYS M4125 б/у</t>
  </si>
  <si>
    <t>Аппараты фотокопировальные с оптической системой или контактного типа и аппараты термокопировальные</t>
  </si>
  <si>
    <t>26.04.23</t>
  </si>
  <si>
    <t>Помещение нежилое г.Качканар ул.Тургенева д.1 к.4</t>
  </si>
  <si>
    <t>ЗДАНИЯ (КРОМЕ ЖИЛЫХ)</t>
  </si>
  <si>
    <t>Девятая группа (свыше 25 лет до 30 лет включительно)</t>
  </si>
  <si>
    <t>19.07.23</t>
  </si>
  <si>
    <t>Помещение нежилое г.Качканар ул.Тургенева д.1 к.4,23</t>
  </si>
  <si>
    <t>Помещение нежилое г.Качканар ул.Тургенева д.1 к.1 (67,4 м2)</t>
  </si>
  <si>
    <t>Линия кабельная 04,кВ</t>
  </si>
  <si>
    <t>Линии электропередачи местные кабельные</t>
  </si>
  <si>
    <t>Линия кабельная 6кВ от 1РП</t>
  </si>
  <si>
    <t>Пункт эл.диспетч.д/дистанц.контроля параметров</t>
  </si>
  <si>
    <t>Устр.распред.1РП-6кВ</t>
  </si>
  <si>
    <t>Машины энергосиловые и сварочные путевые и агрегаты</t>
  </si>
  <si>
    <t>Подстанция двухтрансформаторная 4ТП</t>
  </si>
  <si>
    <t>Подстанция двухтрансформаторная 1 АТП</t>
  </si>
  <si>
    <t>Подстанция трансформаторная ТП-1613</t>
  </si>
  <si>
    <t>28.07.23</t>
  </si>
  <si>
    <t>Подстанция трансформаторная ТП-372</t>
  </si>
  <si>
    <t>Подстанция трансформаторная ТП-1631</t>
  </si>
  <si>
    <t>ВЛ-0,4кВт г. Качканар</t>
  </si>
  <si>
    <t>Линии электропередачи местные воздушные</t>
  </si>
  <si>
    <t>ВЛ-0,4кВт и ВЛ-6кВ г. Качканар сад 13</t>
  </si>
  <si>
    <t>ВЛ-0,4кВт и ВЛ-6кВ г. Качканар сад 14</t>
  </si>
  <si>
    <t>ВЛ-0,4кВт и ВЛ-6кВ г. Качканар сад 2</t>
  </si>
  <si>
    <t>КР_Сети электроснабж. к домам 6, 7, д/с №27,школе №7,( старый ИНВ№000088 Ар,новый инв№000056176 Ар )</t>
  </si>
  <si>
    <t>Кабели силовые на напряжение свыше 1 кВ</t>
  </si>
  <si>
    <t>КР000088</t>
  </si>
  <si>
    <t>31.07.23</t>
  </si>
  <si>
    <t>КР_Здан.п/ст."Шлаковая" ГПП3, ИНВ.№33000000038-УК НТМК</t>
  </si>
  <si>
    <t>КР33000000038УК НТМК</t>
  </si>
  <si>
    <t>КР_Сеть электроснабжения воздушная линия 0,4 кв ( Аренда старый инв№00000690, нов. инв№000056120)</t>
  </si>
  <si>
    <t>КР00000690</t>
  </si>
  <si>
    <t>КР_Распредел. устройство ПС-3 в т.ч. оборуд. ОРУ-110кВ, РУ-6 кВ( стар. инв№00000797,нов.№00055864)</t>
  </si>
  <si>
    <t>КРА00000797</t>
  </si>
  <si>
    <t>КР_Здание трансф. подстанции №720 S=105,2 кв.м кад.№66:48:0318001:2055 ( Аренда)</t>
  </si>
  <si>
    <t>КР000055336</t>
  </si>
  <si>
    <t>КР_Здание трансф. подстанции ТП-1007 S=24,0 кв.м кад.№66:48:0201001:669_(Аренда)</t>
  </si>
  <si>
    <t>КР00000776</t>
  </si>
  <si>
    <t>КР_Здание трансф. подстанции №1610 S=51,8 кв.м (Аренда)</t>
  </si>
  <si>
    <t>КРАБН000169</t>
  </si>
  <si>
    <t>Здание трансформаторной подстанции №361</t>
  </si>
  <si>
    <t>17.08.23</t>
  </si>
  <si>
    <t>Здание трансформаторной подстанции ТП-312</t>
  </si>
  <si>
    <t>Здание трансформаторной подстанции ТП-1617</t>
  </si>
  <si>
    <t>Здание трансформаторной подстанции №332</t>
  </si>
  <si>
    <t>Здание трансформаторной подстанции ТП-384</t>
  </si>
  <si>
    <t>Здание трансформаторной подстанции №351</t>
  </si>
  <si>
    <t>Здание трансформаторной подстанции №318а</t>
  </si>
  <si>
    <t>Здание трансформаторной подстанции №1614</t>
  </si>
  <si>
    <t>Здание трансформаторной подстанции ТП-335</t>
  </si>
  <si>
    <t>Здание трансформаторной подстанции №355</t>
  </si>
  <si>
    <t>Здание трансформаторной подстанции №317б</t>
  </si>
  <si>
    <t>Здание трансформаторной подстанции №317а</t>
  </si>
  <si>
    <t>Здание трансформаторной подстанции №334</t>
  </si>
  <si>
    <t>Здание трансформаторной подстанции №320 к-т "Юность"</t>
  </si>
  <si>
    <t>Здание трансформаторной подстанции №331</t>
  </si>
  <si>
    <t>Здание трансформаторной подстанции №356</t>
  </si>
  <si>
    <t>Здание трансформаторной подстанции ТП-336</t>
  </si>
  <si>
    <t>Здание подстанции трансформаторной КТПН-400Ф01ТП-376</t>
  </si>
  <si>
    <t>Здание трансформаторной подстанции ТП-322</t>
  </si>
  <si>
    <t>Здание трансформаторной подстанции п/с 310 К-42</t>
  </si>
  <si>
    <t>Здание трансформаторной подстанции №337</t>
  </si>
  <si>
    <t>Здание трансформаторной подстанции ТП-309</t>
  </si>
  <si>
    <t>Здание трансформаторной подстанции ТП-333</t>
  </si>
  <si>
    <t>Здание трансформаторной подстанции №327</t>
  </si>
  <si>
    <t>Здание трансформаторной подстанции ТП-352</t>
  </si>
  <si>
    <t>КВЛ-6 кВ ф. 26 ПС-16 (сеть электроснабжения), кад. номер 66:48:0000000:3947</t>
  </si>
  <si>
    <t>Здание трансформаторной подстанции №316</t>
  </si>
  <si>
    <t>КВЛ-6 кВ ф. 8 ПС-16 (сеть электроснабжения), кад. номер 66:48:0000000:3949</t>
  </si>
  <si>
    <t>Здание трансформаторной подстанции 325</t>
  </si>
  <si>
    <t>Электроустановка ПС-3</t>
  </si>
  <si>
    <t>Здание трансформаторной подстанции ТП-359</t>
  </si>
  <si>
    <t>Электроустановка ПС-16</t>
  </si>
  <si>
    <t>Здание трансформаторной подстанции №324</t>
  </si>
  <si>
    <t>Здание трансформаторной подстанции №317</t>
  </si>
  <si>
    <t>Здание трансформаторной подстанции №338</t>
  </si>
  <si>
    <t>Здание трансформаторной подстанции №311</t>
  </si>
  <si>
    <t>Здание трансформаторной подстанции №313</t>
  </si>
  <si>
    <t>Здание трансформаторной подстанции №318</t>
  </si>
  <si>
    <t>Здание трансформаторной подстанции №323</t>
  </si>
  <si>
    <t>Здание трансформаторной подстанции №328</t>
  </si>
  <si>
    <t>Здание трансформаторной подстанции №326</t>
  </si>
  <si>
    <t>Здание распределительного пункта 10 мкрн, ТП-348</t>
  </si>
  <si>
    <t>Трансформаторная подстанция ТП-368</t>
  </si>
  <si>
    <t>Здание закрытого распределительного устройства ПМК-3 ЭГУ ПС 16</t>
  </si>
  <si>
    <t>Здание закрытого распределительного устройства ТМ-50/6 ПС 3</t>
  </si>
  <si>
    <t>Трансформаторная подстанция ТП-317б</t>
  </si>
  <si>
    <t>Трансформаторная подстанция ТП-303</t>
  </si>
  <si>
    <t>Здание трансформаторной подстанции ТП 345</t>
  </si>
  <si>
    <t>Трансформаторная подстанция КТП ПВ-400 ТП 363</t>
  </si>
  <si>
    <t>Трансформаторная подстанция КТПНУ ТП-25В</t>
  </si>
  <si>
    <t>Трансформаторная подстанция КТПНУ ТП-40В6/04, кв с тр ТСМ-400</t>
  </si>
  <si>
    <t>Трансформаторная подстанция ТП-335</t>
  </si>
  <si>
    <t>Трансформаторная подстанция ктп-250\1 Ф 01 ТП-1616</t>
  </si>
  <si>
    <t>Трансформаторная подстанция ТП-305</t>
  </si>
  <si>
    <t>Трансформаторная подстанция комплектная КТПН-320</t>
  </si>
  <si>
    <t>Оборудование к ТП-356</t>
  </si>
  <si>
    <t>Оборудование к ТП-323</t>
  </si>
  <si>
    <t>Оборудование к ТП-338</t>
  </si>
  <si>
    <t>Оборудование к ТП-317</t>
  </si>
  <si>
    <t>Оборудование к ТП-355</t>
  </si>
  <si>
    <t>Оборудование к ТП-307</t>
  </si>
  <si>
    <t>Оборудование к ТП-316</t>
  </si>
  <si>
    <t>Оборудование к ТП-325</t>
  </si>
  <si>
    <t>Оборудование к ТП №311</t>
  </si>
  <si>
    <t>Электростанция дизельная в утепленном блок-контейнере типа "Север"</t>
  </si>
  <si>
    <t>Трансформатор ТМ-250 Ф 01 ТП-350</t>
  </si>
  <si>
    <t>Трансформатор ТМ-560/6-2 шт. (ТП-357)</t>
  </si>
  <si>
    <t>Трансформаторная подстанция № 1618</t>
  </si>
  <si>
    <t>Трансформатор ТМ-400 Ф 01 ТП-326</t>
  </si>
  <si>
    <t>Трансформаторная подстанция "Болгария" РТК 160 кв ТП-364</t>
  </si>
  <si>
    <t>Трансформаторная подстанция ТП-308</t>
  </si>
  <si>
    <t>Трансформатор ТМ-100 ТП 383</t>
  </si>
  <si>
    <t>Оборудование трансформ пс ПС-3</t>
  </si>
  <si>
    <t>Трансформаторная подстанция ТП-317</t>
  </si>
  <si>
    <t>Трансформатор ТМ-400/6 ТП 313 - 2шт.</t>
  </si>
  <si>
    <t>Трансформатор КНТП-400 ТП-310</t>
  </si>
  <si>
    <t>КВЛ ф. 7 ПС №3 (сеть электроснабжения), кад. номер 66:48:0000000:3930</t>
  </si>
  <si>
    <t>КВЛ ф. 9 ПС №3 (сеть электроснабжения), кад. номер 66:48:0000000:3928</t>
  </si>
  <si>
    <t>Сеть электроснабжения КЛ-6кВ от ТП-1619 до ТП-1636, кад. номер 66:48:0317001:2385</t>
  </si>
  <si>
    <t>Сеть электроснабжения КЛ-6кВ от ТП-1636 до ТП-1637, кад. номер 66:48:0317001:2384</t>
  </si>
  <si>
    <t>Участок высоковольтный ЛЭП ВЛ-6кВ (сеть электроснабжения), кад. номер 66:48:0000000:2843</t>
  </si>
  <si>
    <t>КВЛ-6кВ ф.18 ПС16 (сеть электроснабжения), кад. номер 66:48:0314002:835</t>
  </si>
  <si>
    <t>КВЛ ф.20,21 ПС № 16</t>
  </si>
  <si>
    <t>КВЛ-6кВ ф.17 ПС16 (сеть электроснабжения), кад. номер 66:48:0314002:834</t>
  </si>
  <si>
    <t>КВЛ-6кВ ф.7 ПС16 (сеть электроснабжения), кад. номер 66:48:0000000:3948</t>
  </si>
  <si>
    <t>КВЛ-6кВ ф.23 ПС16 (сеть электроснабжения), кад. номер 66:48:0000000:3952</t>
  </si>
  <si>
    <t>КВЛ-6кВ ф.25 ПС16 (сеть электроснабжения), кад. номер 66:48:0000000:3951</t>
  </si>
  <si>
    <t>КВЛ-6кВ ф.22 ПС-16 (сеть электроснабжения), кад. номер 66:48:0000000:3946</t>
  </si>
  <si>
    <t>Трансформаторная подстанция ТП № 333</t>
  </si>
  <si>
    <t>Трансформаторная подстанция КТПН-72 Ф 01 ТП-306</t>
  </si>
  <si>
    <t>Оборудование к ТП № 313</t>
  </si>
  <si>
    <t>Оборудование к ТП №№336,2</t>
  </si>
  <si>
    <t>Оборудование к ТП №318а</t>
  </si>
  <si>
    <t>Оборудование к ТП "В"  №334</t>
  </si>
  <si>
    <t>Оборудование к ТП "А" №332</t>
  </si>
  <si>
    <t>КВЛ ф.15 ПС №3 (сеть электроснабжения), кад. номер 66:48:00000003918</t>
  </si>
  <si>
    <t>Оборудование к ТП №320</t>
  </si>
  <si>
    <t>КВЛ ф.10 ПС №3 (сеть электроснабжения), кад. номер 66:48:00000003929</t>
  </si>
  <si>
    <t>Оборудование к ТП-337</t>
  </si>
  <si>
    <t>КВЛ ф.17 ПС №3 (сеть электроснабжения), кад. номер 66:48:00000003923</t>
  </si>
  <si>
    <t>Оборудование к ТП №331</t>
  </si>
  <si>
    <t>КВЛ ф.8,20 ПС3</t>
  </si>
  <si>
    <t>Оборудование к ТП-322</t>
  </si>
  <si>
    <t>Оборудование к ТП №318</t>
  </si>
  <si>
    <t>КВЛ ф. 21 ПС №3 (сеть электроснабжения), кад. номер 66:48:0000000:3919</t>
  </si>
  <si>
    <t>КВЛ ф. 22 ПС №3 (сеть электроснабжения), кад. номер 66:48:0000000:3926</t>
  </si>
  <si>
    <t>КВЛ ф. 5 ПС №3 (сеть электроснабжения), кад. номер 66:48:0000000:3920</t>
  </si>
  <si>
    <t>КВЛ ф. 6 ПС №3 (сеть электроснабжения), кад. номер 66:48:0000000:3921</t>
  </si>
  <si>
    <t>КР_Трансф.ТРДЦН-80000/110   гпп4</t>
  </si>
  <si>
    <t>КР033000000636-УК</t>
  </si>
  <si>
    <t>31.08.23</t>
  </si>
  <si>
    <t>КР_ЗДАНИЕ П.СТ ГАЛЬЯНОВСК. ПС 35/6 КВ (ЗАКРЫТАЯ ЧАСТЬ)</t>
  </si>
  <si>
    <t>КР8064-УК ВГОК/1</t>
  </si>
  <si>
    <t>КР_Здание п/станции ГПП-1 ( инв.33000000009-УК НТМК</t>
  </si>
  <si>
    <t>КР33000000009-УК/1</t>
  </si>
  <si>
    <t>КР_Сеть электросн. ЛЭП-6КВ п.Валер. подст.Карьерная-очистные(Ар.стар.инв№00000673 нов.инв№000056233)</t>
  </si>
  <si>
    <t>КР00000673</t>
  </si>
  <si>
    <t>ВЛ-6кВ сад 6</t>
  </si>
  <si>
    <t>27.09.23</t>
  </si>
  <si>
    <t>ВЛ-6кВ сад 4</t>
  </si>
  <si>
    <t>ВЛ-6кВ и ВЛ-0,4кВ сад 1</t>
  </si>
  <si>
    <t>ВЛ-0,4кВ сад 6</t>
  </si>
  <si>
    <t>ВЛ-0,4кВ сад 4</t>
  </si>
  <si>
    <t>Подстанция тр-рая ТП-353 сад 4 г. Качканар</t>
  </si>
  <si>
    <t>Подстанция тр-рая ТП-1603 сад 1 г. Качканар</t>
  </si>
  <si>
    <t>Подстанция тр-рая ТП-1611 сад 6 г. Качканар</t>
  </si>
  <si>
    <t>Подстанция тр-рая ТП-1606 сад 6 г. Качканар</t>
  </si>
  <si>
    <t>Подстанция тр-рая ТП-354 сад 4 г. Качканар</t>
  </si>
  <si>
    <t>Подстанция тр-рая ТП-371 сад 1 г. Качканар</t>
  </si>
  <si>
    <t>Подстанция тр-рая ТП-1602 сад 6 г. Качканар</t>
  </si>
  <si>
    <t>Подстанция тр-рая ТП-1601 сад 6 г. Качканар</t>
  </si>
  <si>
    <t>КР_Здание подстанции 110 кВ "Обжиговая" (ЦОИ)инв.№33000000139-УК НТМК</t>
  </si>
  <si>
    <t>КР33000000139-УКНТМК</t>
  </si>
  <si>
    <t>КР_Трансформатор УТМРУ-3500/35</t>
  </si>
  <si>
    <t>Трансформаторы силовые III габарита (мощностью от 1000 до 6300 кВ × А включительно, напряжением до 35 кВ включительно) для преобразовательных установо</t>
  </si>
  <si>
    <t>КР8551-УК</t>
  </si>
  <si>
    <t>30.09.23</t>
  </si>
  <si>
    <t>КР_ЛЭП 110кВ от ТЭЦ до ПВС идо ГПП-1</t>
  </si>
  <si>
    <t>КР033000000385-УК</t>
  </si>
  <si>
    <t>КР_ОТКРЫТОЕ РАСПРЕДУСТРОЙСТВО ПОДСТАНЦИИ ВЖР-5 (ЗАБОР,ЗАЗЕМЛЕНИЕ)</t>
  </si>
  <si>
    <t>КР7915-УК ВГОК</t>
  </si>
  <si>
    <t>31.10.23</t>
  </si>
  <si>
    <t>КР_Бытовой корпус РСЦ (кабинеты на первом этаже(128,9кв.м), мастерская(151,5кв.м)  Аренда</t>
  </si>
  <si>
    <t>КР513000010001</t>
  </si>
  <si>
    <t>КР_ОТКРЫТАЯ ЧАСТЬ ПОДСТАНЦИИ ВЖР 3</t>
  </si>
  <si>
    <t>КР7910-УК ВГОК</t>
  </si>
  <si>
    <t>КР_Ограждение ПС "Евстюниха"</t>
  </si>
  <si>
    <t>КР200316-УК ВГОК</t>
  </si>
  <si>
    <t>КР_ОРУ 110 кВ инв.033000000611-УК</t>
  </si>
  <si>
    <t>КР033000000611-УК/1</t>
  </si>
  <si>
    <t>КР_ЗДАНИЕ П.СТ ГПП-1</t>
  </si>
  <si>
    <t>КР8525 -УК ВГОК/1</t>
  </si>
  <si>
    <t>КР_Сети электроснабжения 0,4 кВ от ТП-1007 3014 м кад.№66:48:0000000:4057( Аренда)</t>
  </si>
  <si>
    <t>КР000056120</t>
  </si>
  <si>
    <t>КР7904-УК ВГОК/2</t>
  </si>
  <si>
    <t>КР_Подстанция 110/6 кВт, пл.480, 3м2</t>
  </si>
  <si>
    <t>КР000034426</t>
  </si>
  <si>
    <t>Система видеонаблюдения ПС Обогатительная</t>
  </si>
  <si>
    <t>09.11.23</t>
  </si>
  <si>
    <t>КР_ОРУ 110 кВ пс ГПП-3 инв№33000000518-УК НТМК</t>
  </si>
  <si>
    <t>КР33000000518-УКНТМК</t>
  </si>
  <si>
    <t>30.11.23</t>
  </si>
  <si>
    <t xml:space="preserve">КР_Главная трансформаторная подстанция ГПП 1 110/6кв, инв.756001009962-УК НТМК </t>
  </si>
  <si>
    <t>КР756001009962УКНТМК</t>
  </si>
  <si>
    <t>КР_ЗАБОР РУ35КВ ГПП-2</t>
  </si>
  <si>
    <t>КР8527-УК ВГОК</t>
  </si>
  <si>
    <t>КР_Здание закрытого распределительного устройства ПМК-3 ЭГУ ПС 16</t>
  </si>
  <si>
    <t>КР000055878</t>
  </si>
  <si>
    <t>КР_Закрытое РУ-35 кВ</t>
  </si>
  <si>
    <t>КР8596-УК</t>
  </si>
  <si>
    <t>Комплекс стр-ва линейных ответвлений ВЛ-0,4кВ от тр-ых пс</t>
  </si>
  <si>
    <t>20.12.23</t>
  </si>
  <si>
    <t>ВЛ-0,4кВ от ТП-328 ф.15</t>
  </si>
  <si>
    <t>ВЛ-0,4кВ от ТП 1638 отпайка оп.44/28</t>
  </si>
  <si>
    <t>Линейное ответвление от опоры №6 ф1 ТП-1639</t>
  </si>
  <si>
    <t>ВЛ-0,4кВ от опоры 44/22 ф.2 ТП-1638</t>
  </si>
  <si>
    <t>КЛ-0,4 кВ от ТП-1619 до жилого дома №28 11 мкр. Г. Качканар</t>
  </si>
  <si>
    <t>25.12.23</t>
  </si>
  <si>
    <t>Автомобиль ГАЗ221717 Соболь VINX96221717PO973384</t>
  </si>
  <si>
    <t>28.12.23</t>
  </si>
  <si>
    <t>КР_Ограда территории ГПП-2 инв. №33000000047-УК НТМК</t>
  </si>
  <si>
    <t>КР33000000047-УКНТМК</t>
  </si>
  <si>
    <t>31.12.23</t>
  </si>
  <si>
    <t>КР_Ограда территории ГПП-1 инв.№33000000067-УК НТМК</t>
  </si>
  <si>
    <t>КР33000000067-УКНТМК</t>
  </si>
  <si>
    <t>КР_Здан.п/станции ГПП-4 _инв№33000000044-УК НТМК</t>
  </si>
  <si>
    <t>КР33000000044-УК/2</t>
  </si>
  <si>
    <t>КР_ОРУ 110 кВ -инв.№033000000611-УК</t>
  </si>
  <si>
    <t>КР033000000611-УК/2</t>
  </si>
  <si>
    <t>КР_Ограда ГПП-4 железобетонная 315,7м_инв.№33000000123-УК НТМК</t>
  </si>
  <si>
    <t>КР33000000123-УК НТМ</t>
  </si>
  <si>
    <t>КР_Ограда террит.ГПП-3_инв№33000000121-УК НТМК</t>
  </si>
  <si>
    <t>КР33000000121-УКНТМК</t>
  </si>
  <si>
    <t>КР_ГАРАЖ_инв№54022(Аренда)</t>
  </si>
  <si>
    <t>Здание механизированного участка текущего ремонта автомобилей</t>
  </si>
  <si>
    <t>КР54022</t>
  </si>
  <si>
    <t>КР_ЗДАНИЯ ЭЛЕКТРО-МЕХАНИЧЕСКОЙ ВЫСОКОВОЛЬТНОЙ ЛАБОРАТ_инв54005 (Аренда)</t>
  </si>
  <si>
    <t>КР54005/1</t>
  </si>
  <si>
    <t>КР_ЗДАНИЕ МЕХАНИЧЕСКОЙ МАСТЕРСКОЙ_инв№54004(Аренда)</t>
  </si>
  <si>
    <t>КР54004</t>
  </si>
  <si>
    <t>Трансформатор ТМРУ 3500,35 1850кВа П/СТ "Горная" 35/6</t>
  </si>
  <si>
    <t>Автомобиль ГАЗ27527 Соболь VINХ96275270RО994394</t>
  </si>
  <si>
    <t>15.05.24</t>
  </si>
  <si>
    <t>КР_РУ, комплектное, из ячеек КСО-260, 36 шт. П/СТ шахта "Евстюниха" , инв.№ 7951-УК</t>
  </si>
  <si>
    <t>КР7951-УК</t>
  </si>
  <si>
    <t>31.05.24</t>
  </si>
  <si>
    <t>Линия кабельно-воздушная 6кВ от ГПП-3 № 39,40</t>
  </si>
  <si>
    <t>033000000837-1</t>
  </si>
  <si>
    <t>03.06.24</t>
  </si>
  <si>
    <t>СН11</t>
  </si>
  <si>
    <t>ВЛ</t>
  </si>
  <si>
    <t>Линия кабельно-воздушная 6кВ от ГПП-3 № 34</t>
  </si>
  <si>
    <t>033000000836-2</t>
  </si>
  <si>
    <t>Линия кабельно-воздушная 6кВ от ГПП-3 № 33</t>
  </si>
  <si>
    <t>033000000836-1</t>
  </si>
  <si>
    <t>Линия кабельно-воздушная 6кВ ф22 ПС-3</t>
  </si>
  <si>
    <t>07.06.24</t>
  </si>
  <si>
    <t>Линия кабельно-воздушная 6кВ ф20 ПС-10</t>
  </si>
  <si>
    <t>Здание трансф.подст. № 720 S=105,2 кв.м.</t>
  </si>
  <si>
    <t>13.06.24</t>
  </si>
  <si>
    <t>Здание трансф.подстанции № 1619 S=54,7 кв.м.</t>
  </si>
  <si>
    <t>Здание трансф.подстанции № 339 S=52,2 кв.м.</t>
  </si>
  <si>
    <t>Здание трансф.подстанции № 1007 S=24,0 кв.м.</t>
  </si>
  <si>
    <t>Здание трансф.подстанции № ТП-314 S=37,4 кв.м.</t>
  </si>
  <si>
    <t>Здание трансф.подстанции № ТП-1008 S=7,1 кв.м.</t>
  </si>
  <si>
    <t>Здание трансф.подстанции № ТП-315 S=37,4 кв.м.</t>
  </si>
  <si>
    <t>Здание трансф.подстанции № ТП-1005 S=8,9 кв.м.</t>
  </si>
  <si>
    <t>Здание трансф.подстанции № ТП-385 S=41,2 кв.м.</t>
  </si>
  <si>
    <t>Здание трансф.подстанции № 301 S=24,4 кв.м.</t>
  </si>
  <si>
    <t>Здание трансф.подстанции № 307 S=51,8 кв.м.</t>
  </si>
  <si>
    <t>Здание трансф.подстанции № ТП-319 S=36,8 кв.м.</t>
  </si>
  <si>
    <t>Здание трансф.подстанции № ТП-321 S=36,8 кв.м.</t>
  </si>
  <si>
    <t>Здание трансф.подстанции № ТП-360 S=48,1 кв.м.</t>
  </si>
  <si>
    <t>Здание трансф.подстанции № ТП-1604 S=54,2 кв.м.</t>
  </si>
  <si>
    <t>Здание трансф.подстанции № ТП-1610 S=51,8 кв.м.</t>
  </si>
  <si>
    <t>АБН000169</t>
  </si>
  <si>
    <t>Здание трансф.подстанции № ТП-304 S=36,1 кв.м.</t>
  </si>
  <si>
    <t>Здание трансф.подст. № 375 S=43,1 кв.м.</t>
  </si>
  <si>
    <t>Здание трансф.подст. № 1603 (РП-3) S=79,2 кв.м.</t>
  </si>
  <si>
    <t>Здание трансф.подст. № 1607 S=55,8 кв.м.</t>
  </si>
  <si>
    <t>Здание трансф.подст. № 1612 S=44,0 кв.м.</t>
  </si>
  <si>
    <t>Здание трансф.подст. № ТП-380 S=56,0 кв.м.</t>
  </si>
  <si>
    <t>Здание трансф.подст. № ТП-362 S=56,8 кв.м.</t>
  </si>
  <si>
    <t>Здание трансф.подст. № 1017 S=50,5 кв.м.</t>
  </si>
  <si>
    <t>Здание трансф.подстанции № 1004 S=40,3 кв.м.</t>
  </si>
  <si>
    <t>Блочная трансф.подстанция 2БКТП 2*630/6/0,4-У1 (ТП-1636)</t>
  </si>
  <si>
    <t>00-000206</t>
  </si>
  <si>
    <t>Блочная трансф.подстанция 2БКТП 2*250/6/0,4-У1 (ТП-1637)</t>
  </si>
  <si>
    <t>00-000199</t>
  </si>
  <si>
    <t>Помещение нежилого назначения (дисп.наим.2РП)</t>
  </si>
  <si>
    <t>Помещение нежилого назначения (дисп.наим.РП-2)</t>
  </si>
  <si>
    <t>КВЛ -6кВ ф.12,16 ПС-16</t>
  </si>
  <si>
    <t>КВЛ -6кВ фид.8 РП-2</t>
  </si>
  <si>
    <t>КВЛ -6кВ фид.13 РП-2</t>
  </si>
  <si>
    <t>КВЛ ф.24 ПС-16 (сеть электроснабжения) 11900м</t>
  </si>
  <si>
    <t>КВЛ ф.27 ПС-16 (сеть электроснабжения) 1124м</t>
  </si>
  <si>
    <t>КЛ-6кВ от ТП-384 до ТП-324 395м</t>
  </si>
  <si>
    <t>КЛ</t>
  </si>
  <si>
    <t>КЛ-6кВ от ТП-376 до ТП-335 229м</t>
  </si>
  <si>
    <t>КЛ-6кВ от РП-1 до ТП-356 368м</t>
  </si>
  <si>
    <t>КЛ-6кВ от РП-1 до ТП-355 625м</t>
  </si>
  <si>
    <t>КЛ-6кВ от РП-1 до ТП-351 798м</t>
  </si>
  <si>
    <t>КЛ-6кВ от ТП-351 до ТП-356 402м</t>
  </si>
  <si>
    <t>КЛ-6кВ от ТП-356 до ТП-352 648м</t>
  </si>
  <si>
    <t>КЛ-6кВ от РП-1 до ТП-345 450м</t>
  </si>
  <si>
    <t>КЛ-6кВ от ТП-335 до ТП-331 684м</t>
  </si>
  <si>
    <t>КЛ-6кВ от ТП-376 до ТП-331 445м</t>
  </si>
  <si>
    <t>КЛ-6кВ от ТП-375 до ТП-361 146м</t>
  </si>
  <si>
    <t>КЛ-6кВ от ТП-720 до ТП-375 634м</t>
  </si>
  <si>
    <t>КЛ-6кВ от ТП-720 до ТП-362 107м</t>
  </si>
  <si>
    <t>КЛ-6кВ от ТП-1614 до ТП-356 503м</t>
  </si>
  <si>
    <t>КЛ-6кВ фидер 15 1РП 4220м</t>
  </si>
  <si>
    <t>КЛ-6кВ от ТП-1619 до ТП-1607 789м</t>
  </si>
  <si>
    <t>КЛ-6кВ фидер 11 ПС 1 704м</t>
  </si>
  <si>
    <t>КЛ-6кВ от ТП-361 до ТП-360 308м</t>
  </si>
  <si>
    <t>КЛ-6кВ от ТП-362 до ТП-360 521м</t>
  </si>
  <si>
    <t>КЛ-6кВ от ТП-355 до ТП-352 431м</t>
  </si>
  <si>
    <t>КЛ-6кВ от ТП-1604 до ТП-360 122м</t>
  </si>
  <si>
    <t>КЛ-6кВ от ТП-316 до ТП-345 159м</t>
  </si>
  <si>
    <t>КЛ-6кВ от ТП-362 до ТП-314 260м</t>
  </si>
  <si>
    <t>КЛ-6кВ от 1РП до ТП-720 1710м</t>
  </si>
  <si>
    <t>КЛ-6кВ от ТП-1623 до ТП-352 424м</t>
  </si>
  <si>
    <t>КЛ-6кВ от ТП-1610 до ТП-356 1191м</t>
  </si>
  <si>
    <t>КЛ-6кВ от ТП-1623 до ТП-1610 228м</t>
  </si>
  <si>
    <t>КЛ-6кВ от РП-3 до ТП-1612 366м</t>
  </si>
  <si>
    <t>КЛ-6кВ от РП-3 до ТП-1604 557м</t>
  </si>
  <si>
    <t>КЛ-6кВ от ТП-1607 до ТП-315 249м</t>
  </si>
  <si>
    <t>КЛ-6кВ от ТП-310 до ТП-325 292м</t>
  </si>
  <si>
    <t>КЛ-6кВ от ТП-336 до ТП-322 305м</t>
  </si>
  <si>
    <t>КЛ-6кВ от ТП-337 до ТП-336 395м</t>
  </si>
  <si>
    <t>КЛ-6кВ от ТП-334 до ТП-333 258м</t>
  </si>
  <si>
    <t>КЛ-6кВ от ТП-333 до ТП-332 253м</t>
  </si>
  <si>
    <t>КЛ-6кВ от ТП-332 до ТП-331 227м</t>
  </si>
  <si>
    <t>КЛ-6кВ от ТП-332 до ТП-326 345м</t>
  </si>
  <si>
    <t>КЛ-6кВ от ТП-327 до ТП-326 450м</t>
  </si>
  <si>
    <t>КВЛ-6кВ фидер 12 1РП 1974м</t>
  </si>
  <si>
    <t>КЛ-6кВ от ТП-345 до ТП-318а 569м</t>
  </si>
  <si>
    <t>КЛ-6кВ от ТП-313 до ТП-312 245м</t>
  </si>
  <si>
    <t>КЛ-6кВ от ТП-1017 до ТП-1004 909м</t>
  </si>
  <si>
    <t>КЛ-6кВ от ТП-339 до ТП-310 931м</t>
  </si>
  <si>
    <t>КВЛ-6кВ фидер 6 ПС-10 891м</t>
  </si>
  <si>
    <t>КВЛ-6кВ фидер 11 РП-1 293м</t>
  </si>
  <si>
    <t>КВЛ-6кВ фидер 4 ПС 1 728м</t>
  </si>
  <si>
    <t>КЛ-6кВ от ТП-1607 до ТП-1604 806м</t>
  </si>
  <si>
    <t>КЛ-6кВ от РП-3 до ТП-307 650м</t>
  </si>
  <si>
    <t>КЛ-6кВ от ТП-312 до ТП-310 235м</t>
  </si>
  <si>
    <t>КЛ-6кВ от ТП-359 до ТП-307</t>
  </si>
  <si>
    <t>КВЛ-6кВ фидер 20 ПС-10 3036м</t>
  </si>
  <si>
    <t>КЛ-6кВ от ТП-338</t>
  </si>
  <si>
    <t>Сети электроснабжения 0,4кВ от ТП-323 947м</t>
  </si>
  <si>
    <t>НН</t>
  </si>
  <si>
    <t>Сети электроснабжения 0,4кВ от ТП-324 1286м</t>
  </si>
  <si>
    <t>Сети электроснабжения 0,4кВ от ТП-384 3990м</t>
  </si>
  <si>
    <t>Сети электроснабжения 0,4кВ от ТП-308 2788м</t>
  </si>
  <si>
    <t>Сети электроснабжения 0,4кВ от ТП-363 3098м</t>
  </si>
  <si>
    <t>Сети электроснабжения 0,4кВ от ТП-379 781м</t>
  </si>
  <si>
    <t>Сети электроснабжения 0,4кВ от ТП-356 1046м</t>
  </si>
  <si>
    <t>Сети электроснабжения 0,4кВ от ТП-365 1584м</t>
  </si>
  <si>
    <t>Сети электроснабжения 0,4кВ от ТП-352 1442м</t>
  </si>
  <si>
    <t>Сети электроснабжения 0,4кВ от ТП-1610 1095м</t>
  </si>
  <si>
    <t>Сети электроснабжения 0,4кВ от ТП-348 2163м</t>
  </si>
  <si>
    <t>Сети электроснабжения 0,4кВ от ТП-351 1725м</t>
  </si>
  <si>
    <t>Сети электроснабжения 0,4кВ от ТП-355 698м</t>
  </si>
  <si>
    <t>Сети электроснабжения 0,4кВ от ТП-1006 2565м</t>
  </si>
  <si>
    <t>Сети электроснабжения 0,4кВ от ТП-1025 2416м</t>
  </si>
  <si>
    <t>Сети электроснабжения 0,4кВ от ТП-1017  3102м</t>
  </si>
  <si>
    <t>Сети электроснабжения 0,4кВ от ТП-1007 3014м</t>
  </si>
  <si>
    <t>Сети электроснабжения 0,4кВ от ТП-1004 4430м</t>
  </si>
  <si>
    <t>Сети электроснабжения 0,4кВ от ТП-1005 2806м</t>
  </si>
  <si>
    <t>Сети электроснабжения 0,4кВ от ТП-311 834м</t>
  </si>
  <si>
    <t>Сети электроснабжения 0,4кВ от ТП-1604 919м</t>
  </si>
  <si>
    <t>Сети электроснабжения 0,4кВ от ТП-394 684м</t>
  </si>
  <si>
    <t>Сети электроснабжения 0,4кВ от ТП-362 281м</t>
  </si>
  <si>
    <t>Сети электроснабжения 0,4кВ от ТП-382 1258м</t>
  </si>
  <si>
    <t>Сети электроснабжения 0,4кВ от ТП-1617 2479м</t>
  </si>
  <si>
    <t>Сети электроснабжения 0,4кВ от ТП-321 1715</t>
  </si>
  <si>
    <t>Сети электроснабжения 0,4кВ от ТП-376 136м</t>
  </si>
  <si>
    <t>Сети электроснабжения 0,4кВ от ТП-301 1860м</t>
  </si>
  <si>
    <t>Сети электроснабжения 0,4кВ от ТП-305 1715м</t>
  </si>
  <si>
    <t>Сети электроснабжения 0,4кВ от ТП-367 1295м +192м</t>
  </si>
  <si>
    <t>Сети электроснабжения 0,4кВ от ТП-307 1104м</t>
  </si>
  <si>
    <t>Сети электроснабжения 0,4кВ от ТП-1619 350м</t>
  </si>
  <si>
    <t>Сети электроснабжения 0,4кВ от ТП-1607 1037м</t>
  </si>
  <si>
    <t>Сети электроснабжения 0,4кВ от ТП-314 3071м</t>
  </si>
  <si>
    <t>Сети электроснабжения 0,4кВ от ТП-359 1965м</t>
  </si>
  <si>
    <t>Сети электроснабжения 0,4кВ от ТП-331 647м</t>
  </si>
  <si>
    <t>Сети электроснабжения 0,4кВ от ТП-332 1048м</t>
  </si>
  <si>
    <t>Сети электроснабжения 0,4кВ от ТП-333 1084м</t>
  </si>
  <si>
    <t>Сети электроснабжения 0,4кВ от ТП-334 572м</t>
  </si>
  <si>
    <t>Сети электроснабжения 0,4кВ от ТП-326 870м</t>
  </si>
  <si>
    <t>Сети электроснабжения 0,4кВ от ТП-304 3508м</t>
  </si>
  <si>
    <t>Сети электроснабжения 0,4кВ от ТП-349 296м</t>
  </si>
  <si>
    <t>Сети электроснабжения 0,4кВ от ТП-1614 508м</t>
  </si>
  <si>
    <t>Сети электроснабжения 0,4кВ от ТП-339 418м</t>
  </si>
  <si>
    <t>Сети электроснабжения 0,4кВ от ТП-1603 1471м</t>
  </si>
  <si>
    <t>Сети электроснабжения 0,4кВ от ТП-101 85м</t>
  </si>
  <si>
    <t>Сети электроснабжения 0,4кВ от ТП-306 424м</t>
  </si>
  <si>
    <t>Сети электроснабжения 0,4кВ от ТП-303 1824м</t>
  </si>
  <si>
    <t>Сети электроснабжения 0,4кВ от ТП-1636 272м</t>
  </si>
  <si>
    <t>Сети электроснабжения 0,4кВ от ТП-338 1894м</t>
  </si>
  <si>
    <t>Сети электроснабжения 0,4кВ от ТП-335 2239м</t>
  </si>
  <si>
    <t>Сети электроснабжения 0,4кВ от ТП-336 736м</t>
  </si>
  <si>
    <t>Сети электроснабжения 0,4кВ от ТП-337 1351м +120м</t>
  </si>
  <si>
    <t>Сети электроснабжения 0,4кВ от ТП-40В 306м +24м</t>
  </si>
  <si>
    <t>Сети электроснабжения 0,4кВ от ТП-1640 153м</t>
  </si>
  <si>
    <t>Сети электроснабжения 0,4кВ от ТП-1618 55м</t>
  </si>
  <si>
    <t>Сети электроснабжения 0,4кВ от ТП-360 533м</t>
  </si>
  <si>
    <t>Сети электроснабжения 0,4кВ от ТП-366 632м</t>
  </si>
  <si>
    <t>Сети электроснабжения 0,4кВ от ТП-346 1362м</t>
  </si>
  <si>
    <t>Сети электроснабжения 0,4кВ от ТП-315 2653м</t>
  </si>
  <si>
    <t>ВЛ-6кВ от ТП-315 до ТП-314 343м</t>
  </si>
  <si>
    <t>Линия электропередач КН 66:48:0000000:3024</t>
  </si>
  <si>
    <t>Линия электропередач КН 66:48:0000000:3370</t>
  </si>
  <si>
    <t>Линия электропередач КН 66:48:0000000:3389</t>
  </si>
  <si>
    <t>ВЛ-6кВ от ТП-375 до ТП-382</t>
  </si>
  <si>
    <t>Сети электроснабжения 0,4кВ от ТП-386 1732м</t>
  </si>
  <si>
    <t>Сети электроснабжения от ТП-330 338м</t>
  </si>
  <si>
    <t>Сети электроснабжения 0,4кВ от ТП-364 322м</t>
  </si>
  <si>
    <t>Сети электроснабжения от ТП-1634 2487м</t>
  </si>
  <si>
    <t>Сети электроснабжения от ТП-1625 3972м</t>
  </si>
  <si>
    <t>Сети электроснабжения от ТП-1638 935м + 87м</t>
  </si>
  <si>
    <t>Сети электроснабжения от ТП-1639 952м</t>
  </si>
  <si>
    <t>Сети электроснабжения 0,4кВ от ТП-368,385</t>
  </si>
  <si>
    <t>Сети электроснабжения 0,4кВ от ТП-25В,327,302,396 +98м</t>
  </si>
  <si>
    <t>Сети электроснабжения 0,4кВ от ТП-310  2233м</t>
  </si>
  <si>
    <t>Сети электроснабжения 0,4кВ от ТП-312  1295м</t>
  </si>
  <si>
    <t>Сети электроснабжения 0,4кВ от ТП-325  1518м</t>
  </si>
  <si>
    <t>Сети электроснабжения 0,4кВ от ТП-361  1098м +180м</t>
  </si>
  <si>
    <t>Сети электроснабжения 0,4кВ от ТП-375  1147м</t>
  </si>
  <si>
    <t>Сети электроснабжения 0,4кВ от ТП-328  1713м</t>
  </si>
  <si>
    <t>Сети электроснабжения 0,4кВ от ТП-318  650м</t>
  </si>
  <si>
    <t>Сети электроснабжения 0,4кВ от ТП-322  1178м</t>
  </si>
  <si>
    <t>Сети электроснабжения 0,4кВ от ТП-309  1472м</t>
  </si>
  <si>
    <t>Сети электроснабжения 0,4кВ от ТП-317б  1531м</t>
  </si>
  <si>
    <t>Сети электроснабжения 0,4кВ от ТП-319  1101м</t>
  </si>
  <si>
    <t>Сети электроснабжения 0,4кВ от ТП-320  1080м</t>
  </si>
  <si>
    <t>Сети электроснабжения 0,4кВ от ТП-313  1498м</t>
  </si>
  <si>
    <t>Сети электроснабжения 0,4кВ от ТП-316  720м</t>
  </si>
  <si>
    <t>Сети электроснабжения 0,4кВ от ТП-345  900м</t>
  </si>
  <si>
    <t>Сети электроснабжения 0,4кВ от ТП-317  1453м</t>
  </si>
  <si>
    <t>Сети электроснабжения 0,4кВ от ТП-317а  900м</t>
  </si>
  <si>
    <t>Сети электроснабжения 0,4кВ от ТП-318а  925м</t>
  </si>
  <si>
    <t>Сети электроснабжения 0,4кВ от ТП-1616  7014м</t>
  </si>
  <si>
    <t>Сети электроснабжения 0,4кВ от ТП-720  1685м</t>
  </si>
  <si>
    <t>Трансформаторная подстанция Болгария РТК 160 кв ТП-365</t>
  </si>
  <si>
    <t>СН1</t>
  </si>
  <si>
    <t>Трансформаторная подстанция Болгария КТП 160/6 Ф 01 ТП-382</t>
  </si>
  <si>
    <t>Трансформаторная подстанция 250 кв тип РТКК (оборудование) КТП-302</t>
  </si>
  <si>
    <t>Трансформатор силовой ТМ-250 (КТП-302)</t>
  </si>
  <si>
    <t>Трансформатор КТНП-320 ТП-1006</t>
  </si>
  <si>
    <t>Трансформатор ТМ 400/6 (ТП-310 т.2)</t>
  </si>
  <si>
    <t>Трансформатор силовой Ф 01 ТП-102</t>
  </si>
  <si>
    <t>Трансформаторная подстанция № 1006</t>
  </si>
  <si>
    <t>Трансформаторная подстанция КТП-1025Ф</t>
  </si>
  <si>
    <t>Трансформаторная подстанция ТА-320 Ф 01 ТП-101</t>
  </si>
  <si>
    <t>Трансформаторная подстанция КТП-100/6Ф01 ТП-349</t>
  </si>
  <si>
    <t>Трансформатор ТНЗ 1000/6 (ТП-370)</t>
  </si>
  <si>
    <t>Трансформаторная установка КТП-250 Ф 01 ТП-346</t>
  </si>
  <si>
    <t>Трансформаторная подстанция КТПНУТП-34В</t>
  </si>
  <si>
    <t>Трансформаторная подстанция (оборудование ТП-102)</t>
  </si>
  <si>
    <t>Трансформатор ТМ-400 ТП-375</t>
  </si>
  <si>
    <t>Оборудование к ТП № 324</t>
  </si>
  <si>
    <t>Электрооборудование ТП Ш-59 КСО-2 (ТП-103)</t>
  </si>
  <si>
    <t>Оборудование к ТП № 1610</t>
  </si>
  <si>
    <t>Трансформаторная подстанция №1026А</t>
  </si>
  <si>
    <t>Трансформаторная подстанция КТПН-160/6 (ТП-1022)</t>
  </si>
  <si>
    <t>Оборудование на пс КП-250/6 ТП-1022</t>
  </si>
  <si>
    <t>Трансформаторная подстанция Ф 01 ТП-385</t>
  </si>
  <si>
    <t>Трансформатор ТСМА-320 ТП-380</t>
  </si>
  <si>
    <t>Трансформатор ТМ-320/6 ТП-1005</t>
  </si>
  <si>
    <t>Трансформатор  ТМ-400 ТП-1004</t>
  </si>
  <si>
    <t>Трансформатор  ТМ-400 ТП-1612</t>
  </si>
  <si>
    <t>Трансформатор  ТМ-630 ТП-307</t>
  </si>
  <si>
    <t>Трансформатор ТСМА-320/6 ТП-1017</t>
  </si>
  <si>
    <t>Трансформатор силовой ТМ-400/6-У1 ТП-1004</t>
  </si>
  <si>
    <t>Трансформатор ТСМА ТП-315</t>
  </si>
  <si>
    <t>Трансформатор ТМ-400 ТП-1612</t>
  </si>
  <si>
    <t>Трансформатор ТМ-400 ТП-1017</t>
  </si>
  <si>
    <t>Трансформатор ТМ-630 ТП-301</t>
  </si>
  <si>
    <t>Трансформаторная подстанция Ф 01 ТП Верхне-Выйской нас.станц.(ТП-358)</t>
  </si>
  <si>
    <t>Оборудование к РП-1</t>
  </si>
  <si>
    <t>Оборудование ТП № 339</t>
  </si>
  <si>
    <t>Оборудование ТП № 1004 п.Валериановск</t>
  </si>
  <si>
    <t>Оборудование ТП № 321</t>
  </si>
  <si>
    <t>Оборудование ТП № 1612</t>
  </si>
  <si>
    <t>Оборудование ТП № 319</t>
  </si>
  <si>
    <t>Оборудование ТП № 301</t>
  </si>
  <si>
    <t>Оборудование ТП № 304</t>
  </si>
  <si>
    <t>Оборудование ТП № 314 (тр-р ТМ-630)</t>
  </si>
  <si>
    <t>Оборудование ТП № 15, ТП № 315</t>
  </si>
  <si>
    <t>Оборудование низковольт.РУ-0,4кВ в ТП-1017</t>
  </si>
  <si>
    <t>Трансформатор ТСМА 560/6 в ТП-393 2 шт.</t>
  </si>
  <si>
    <t>Оборудование ТП № 314 (трансф.ТМ-400кВ)</t>
  </si>
  <si>
    <t>Трансформаторная подстанция ТП-1639</t>
  </si>
  <si>
    <t>Трансформаторная подстанция ТП-1638</t>
  </si>
  <si>
    <t>Трансформаторная подстанция ТП-1634</t>
  </si>
  <si>
    <t>Трансформаторная подстанция ТП-1625</t>
  </si>
  <si>
    <t>Оборудование трансф.подстанции ТП-330</t>
  </si>
  <si>
    <t>Трансформаторная подстанция ТП-396</t>
  </si>
  <si>
    <t>Трансформаторная подстанция ТП-1640</t>
  </si>
  <si>
    <t>Трансформаторная подстанция ТП-394</t>
  </si>
  <si>
    <t>Трансформаторная подстанция КТП-386</t>
  </si>
  <si>
    <t>Трансформаторная подстанция СТП-366</t>
  </si>
  <si>
    <t>Трансформатор ТМ 180/6 ТП-1008</t>
  </si>
  <si>
    <t>Трансформатор ТМ-250 ТП-324</t>
  </si>
  <si>
    <t>Ячейка ПП-1-6/630 (00000485)</t>
  </si>
  <si>
    <t>Шкаф БПРУ-66/220 в зд.насос.Нижней зоны РП-2</t>
  </si>
  <si>
    <t>Панель ЭММ542-67 (00000037)</t>
  </si>
  <si>
    <t>Панель ЭПП543-67 в зд.насосн.Нижней зоны (00000036)</t>
  </si>
  <si>
    <t>Распределительное устройство РУ-6кВ</t>
  </si>
  <si>
    <t xml:space="preserve"> ВЛ-0,4кВ ф.9 ТП-315 (ул.Горная)</t>
  </si>
  <si>
    <t>28.06.24</t>
  </si>
  <si>
    <t>ЛЭП 6кВ ф.7 от пс  XV до ТП-369 ЦСиП 2546м</t>
  </si>
  <si>
    <t>Помещение  ТП-369 S=49 кв.м. 66:48:0301001:194</t>
  </si>
  <si>
    <t>КЛ 6кВ № 49 (пс Шлаковая-пс 113,115)  4788м</t>
  </si>
  <si>
    <t>КЛ 6кВ пс Коксовая- пс 79  4723м</t>
  </si>
  <si>
    <t>КЛ 6кВ № 50 (пс Шлаковая-пс 113,115)  4888м</t>
  </si>
  <si>
    <t>Трансформаторная подстанция ТП 1608 66:48:0402007:735</t>
  </si>
  <si>
    <t>Трансформаторная подстанция ТП 1609 66:48:0402001:822</t>
  </si>
  <si>
    <t>Трансформаторная подстанция ТП 1629 66:48:0402005:747</t>
  </si>
  <si>
    <t>Трансформаторная подстанция ТП 1632 66:48:0402007:734</t>
  </si>
  <si>
    <t>ВЛ-0,4кВ от ТП-1606 354м</t>
  </si>
  <si>
    <t>ВЛ-0,4кВ от ТП-1608 4014м</t>
  </si>
  <si>
    <t>ВЛ-0,4кВ от ТП-1609 5113м</t>
  </si>
  <si>
    <t>ВЛ-0,4кВ от ТП-1629 624м</t>
  </si>
  <si>
    <t>ВЛ-0,4кВ от ТП-1632 1741м</t>
  </si>
  <si>
    <t>ВЛ-6кВ ф.24 ПС-16 отпайка от ТП-1609 315м</t>
  </si>
  <si>
    <t>КР_ЛЭП 110кВ от ТЭЦ до ПВС идо ГПП-1 инв№033000000385-УК</t>
  </si>
  <si>
    <t>КР033000000385_УК</t>
  </si>
  <si>
    <t>30.06.24</t>
  </si>
  <si>
    <t>Плоттер HP DesignJet T630 (610мм)</t>
  </si>
  <si>
    <t>10.07.24</t>
  </si>
  <si>
    <t>Здание трансф.подстанции ТП-250, 8,3 кв.м. кад.№66:48:0501002:242</t>
  </si>
  <si>
    <t>24.07.24</t>
  </si>
  <si>
    <t>Здание трансф.подстанции ТП-400, 11,2 кв.м. кад.№66:48:0501001:641</t>
  </si>
  <si>
    <t>КВЛ-6 кВ для эл.снабжения пос Именновский</t>
  </si>
  <si>
    <t>Ожидаемый ввод 2024г.</t>
  </si>
  <si>
    <t>Реконструкция  ПС 110/6кВ «Обжиговая»</t>
  </si>
  <si>
    <t>Реконструкция ПС 110 кВ №3</t>
  </si>
  <si>
    <t>Реконструкции ВЛ-6 кВ  ПС-16</t>
  </si>
  <si>
    <t xml:space="preserve">Реконструкция ОРУ 35 кВ ПС Шахта </t>
  </si>
  <si>
    <t>Реконструкция ОРУ 35 кВ ПС Аглофабрика, с заменой силового трансформатора</t>
  </si>
  <si>
    <t>Проектирование и реализация проекта по установке системы мониторинга однофазных замыканий на землю  6-10 кВ ПС 110/10/6 «Прокатная», ПС 110/6 «Кислородная»</t>
  </si>
  <si>
    <t>Реконструкция ВЧТО на ПС НТМК и ПС Доменная</t>
  </si>
  <si>
    <t>Реконструкция ОРУ- 110кВ ПС Доменная</t>
  </si>
  <si>
    <t>Реконструкция системы АИИСКУЭ (выполнение обязательств, предусмотренных 522-ФЗ)</t>
  </si>
  <si>
    <t>Ожидаемый ввод 2025г.</t>
  </si>
  <si>
    <t>Реконструкция ЩПТ, ЩСН ПС 110/10/6 кВ Прокатная</t>
  </si>
  <si>
    <t>Реконструкция ПС 110/6 кВ НТМК</t>
  </si>
  <si>
    <t>Реконструкция системы телемеханики и связи на ПС 110/6 кВ Обжиговая</t>
  </si>
  <si>
    <t>Реконструкция ВЛ-6 кВ №18</t>
  </si>
  <si>
    <t>Реконструкция ПС-16</t>
  </si>
  <si>
    <t>Реконструкция АЧР, СКУД на ПС Прокатная, Коксовая, Шлаковая, Доменная, Кислородная, Нижняя</t>
  </si>
  <si>
    <t>Автовышка 18м на базе автомобиля ГАЗ</t>
  </si>
  <si>
    <t>Автомобиль ГАЗ грузопассажирский фургон 6+1 мест</t>
  </si>
  <si>
    <t>Ожидаемый ввод 2026г.</t>
  </si>
  <si>
    <t>Реконструкция РАС и системы освещeния на ПС Магнетитовая, Аглофабрика, Горная, Карьер</t>
  </si>
  <si>
    <t>Реконструкция регистраторов аварийных событий на ПС НТМК, Кислородная, Коксовая, Доменная</t>
  </si>
  <si>
    <t>Реконструкция ПС 110/35/6 кВ Коксовая</t>
  </si>
  <si>
    <t>Реконструкция  ПС 35/6 кВ  Шахта</t>
  </si>
  <si>
    <t>Реконструкция АЧР ПС Карьер</t>
  </si>
  <si>
    <t>Экскаватор-погрузчик</t>
  </si>
  <si>
    <t>Автомобиль ГАЗ цельнометаллический фургон 6+1 мест</t>
  </si>
  <si>
    <t>Автомобиль ГАЗ грузопассажирский фургон 6+1_мест</t>
  </si>
  <si>
    <t>Кран-манипулятор  на базе автомобиля ГАЗ</t>
  </si>
  <si>
    <t>Ожидаемый ввод 2027г.</t>
  </si>
  <si>
    <t>Реконструкция  ПС 110/6 кВ Обогатительная</t>
  </si>
  <si>
    <t>Реконструкция  ПС 110/6 кВ Обжиговая</t>
  </si>
  <si>
    <t>Реконструкция  ПС 110/6 кВ Прокатная</t>
  </si>
  <si>
    <t>Ожидаемый ввод 2028г.</t>
  </si>
  <si>
    <t>Реконструкция ПС 110/6 кВ  Евстюниха</t>
  </si>
  <si>
    <t>Реконструкция систем мониторинга ОЗЗ на ПС НТМК, ПС Коксовая, ПС Шлаковая</t>
  </si>
  <si>
    <t>Реконструкция  ЗРУ-6 и ЗРУ-1,65 кВ ПС Аглофабрика</t>
  </si>
  <si>
    <t>Ожидаемый ввод 2029г.</t>
  </si>
  <si>
    <t>Реконструкция ЩПТ, ЩСН  ПС Аглофабрика</t>
  </si>
  <si>
    <t>Реконструкция ПС-3</t>
  </si>
  <si>
    <t>Реконструкция  ПС 35/6 кВ Горная</t>
  </si>
  <si>
    <t>Реконструкция ПС 110/6 кВ  Магнетитовая</t>
  </si>
  <si>
    <t>Реконструкция ЩПТ, ЩСН ПС 110/6 кВ Кислородная</t>
  </si>
  <si>
    <t>Автомобиль ГАЗ цельнометаллический фургон 6+1_мест</t>
  </si>
  <si>
    <t>Автомобиль ГАЗ цельнометаллический фургон 6+1_мест_</t>
  </si>
  <si>
    <t>Итого по регулируемой деятельности без кап. ремонтов</t>
  </si>
  <si>
    <t>Капитальные ремонты</t>
  </si>
  <si>
    <t>Нерег. деят-ть</t>
  </si>
  <si>
    <t>Всего</t>
  </si>
  <si>
    <t>Директор по экономике и финансам</t>
  </si>
  <si>
    <t>Н.Ю. Ющикова</t>
  </si>
  <si>
    <t>Ответственный руководитель:</t>
  </si>
  <si>
    <t>Начальник бюро</t>
  </si>
  <si>
    <t>С.С. Грибкова</t>
  </si>
  <si>
    <t>Расчет амортизации  ООО "ЕвразЭнергоТранс" на территории Свердловской области на 2025-2029 гг.</t>
  </si>
  <si>
    <t xml:space="preserve">            С.С. Грибкова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</si>
</sst>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00000"/>
    <numFmt numFmtId="165" formatCode="000000000000&quot;-УК&quot;"/>
    <numFmt numFmtId="166" formatCode="0&quot;-УК&quot;"/>
    <numFmt numFmtId="167" formatCode="0&quot;-Ук&quot;"/>
    <numFmt numFmtId="168" formatCode="000000000000"/>
    <numFmt numFmtId="169" formatCode="00000000"/>
  </numFmts>
  <fonts count="14" x14ac:knownFonts="1">
    <font>
      <sz val="11"/>
      <color theme="1"/>
      <name val="Calibri"/>
      <family val="2"/>
      <charset val="204"/>
      <scheme val="minor"/>
    </font>
    <font>
      <sz val="8"/>
      <name val="Arial"/>
      <family val="2"/>
    </font>
    <font>
      <sz val="10"/>
      <name val="Arial"/>
      <family val="2"/>
    </font>
    <font>
      <b/>
      <sz val="12"/>
      <name val="Arial"/>
      <family val="2"/>
      <charset val="204"/>
    </font>
    <font>
      <b/>
      <sz val="9"/>
      <name val="Arial"/>
      <family val="2"/>
      <charset val="204"/>
    </font>
    <font>
      <b/>
      <sz val="8"/>
      <name val="Arial"/>
      <family val="2"/>
      <charset val="204"/>
    </font>
    <font>
      <sz val="9"/>
      <name val="Arial"/>
      <family val="2"/>
    </font>
    <font>
      <b/>
      <sz val="9"/>
      <color theme="1"/>
      <name val="Arial"/>
      <family val="2"/>
      <charset val="204"/>
    </font>
    <font>
      <sz val="9"/>
      <name val="Arial"/>
      <family val="2"/>
      <charset val="204"/>
    </font>
    <font>
      <sz val="9"/>
      <name val="Times New Roman"/>
      <family val="1"/>
      <charset val="204"/>
    </font>
    <font>
      <b/>
      <sz val="14"/>
      <color theme="1"/>
      <name val="Times New Roman"/>
      <family val="1"/>
      <charset val="204"/>
    </font>
    <font>
      <b/>
      <sz val="12"/>
      <color theme="1"/>
      <name val="Times New Roman"/>
      <family val="1"/>
      <charset val="204"/>
    </font>
    <font>
      <b/>
      <sz val="12"/>
      <name val="Times New Roman"/>
      <family val="1"/>
      <charset val="204"/>
    </font>
    <font>
      <sz val="12"/>
      <name val="Arial"/>
      <family val="2"/>
    </font>
  </fonts>
  <fills count="3">
    <fill>
      <patternFill patternType="none"/>
    </fill>
    <fill>
      <patternFill patternType="gray125"/>
    </fill>
    <fill>
      <patternFill patternType="solid">
        <fgColor theme="0" tint="-4.9989318521683403E-2"/>
        <bgColor indexed="64"/>
      </patternFill>
    </fill>
  </fills>
  <borders count="26">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s>
  <cellStyleXfs count="2">
    <xf numFmtId="0" fontId="0" fillId="0" borderId="0"/>
    <xf numFmtId="0" fontId="1" fillId="0" borderId="0"/>
  </cellStyleXfs>
  <cellXfs count="124">
    <xf numFmtId="0" fontId="0" fillId="0" borderId="0" xfId="0"/>
    <xf numFmtId="0" fontId="1" fillId="0" borderId="0" xfId="1"/>
    <xf numFmtId="0" fontId="2" fillId="0" borderId="0" xfId="1" applyFont="1"/>
    <xf numFmtId="0" fontId="1" fillId="0" borderId="0" xfId="1" applyNumberFormat="1" applyAlignment="1">
      <alignment wrapText="1"/>
    </xf>
    <xf numFmtId="0" fontId="2" fillId="0" borderId="0" xfId="1" applyFont="1" applyAlignment="1">
      <alignment horizontal="right"/>
    </xf>
    <xf numFmtId="0" fontId="4" fillId="0" borderId="1" xfId="1" applyNumberFormat="1" applyFont="1" applyBorder="1" applyAlignment="1">
      <alignment horizontal="center" vertical="center" wrapText="1"/>
    </xf>
    <xf numFmtId="0" fontId="4" fillId="0" borderId="1" xfId="1" applyNumberFormat="1" applyFont="1" applyBorder="1" applyAlignment="1">
      <alignment vertical="center" wrapText="1"/>
    </xf>
    <xf numFmtId="0" fontId="5" fillId="0" borderId="2" xfId="1" applyNumberFormat="1" applyFont="1" applyBorder="1" applyAlignment="1">
      <alignment horizontal="center" vertical="center" wrapText="1"/>
    </xf>
    <xf numFmtId="0" fontId="5" fillId="0" borderId="4" xfId="1" applyNumberFormat="1" applyFont="1" applyBorder="1" applyAlignment="1">
      <alignment horizontal="center" vertical="center" wrapText="1"/>
    </xf>
    <xf numFmtId="0" fontId="5" fillId="0" borderId="5" xfId="1" applyNumberFormat="1" applyFont="1" applyBorder="1" applyAlignment="1">
      <alignment vertical="top"/>
    </xf>
    <xf numFmtId="0" fontId="1" fillId="0" borderId="6" xfId="1" applyNumberFormat="1" applyFont="1" applyBorder="1" applyAlignment="1">
      <alignment vertical="top" wrapText="1"/>
    </xf>
    <xf numFmtId="0" fontId="6" fillId="0" borderId="7" xfId="1" applyNumberFormat="1" applyFont="1" applyBorder="1" applyAlignment="1">
      <alignment horizontal="right" vertical="top" wrapText="1"/>
    </xf>
    <xf numFmtId="3" fontId="6" fillId="0" borderId="7" xfId="1" applyNumberFormat="1" applyFont="1" applyBorder="1" applyAlignment="1">
      <alignment horizontal="right" vertical="top" wrapText="1"/>
    </xf>
    <xf numFmtId="3" fontId="6" fillId="0" borderId="0" xfId="1" applyNumberFormat="1" applyFont="1" applyBorder="1" applyAlignment="1">
      <alignment wrapText="1"/>
    </xf>
    <xf numFmtId="3" fontId="6" fillId="0" borderId="9" xfId="1" applyNumberFormat="1" applyFont="1" applyBorder="1" applyAlignment="1">
      <alignment wrapText="1"/>
    </xf>
    <xf numFmtId="0" fontId="6" fillId="0" borderId="5" xfId="1" applyNumberFormat="1" applyFont="1" applyBorder="1" applyAlignment="1">
      <alignment vertical="top" wrapText="1" indent="1"/>
    </xf>
    <xf numFmtId="0" fontId="6" fillId="0" borderId="6" xfId="1" applyNumberFormat="1" applyFont="1" applyBorder="1" applyAlignment="1">
      <alignment vertical="top" wrapText="1"/>
    </xf>
    <xf numFmtId="1" fontId="6" fillId="0" borderId="6" xfId="1" applyNumberFormat="1" applyFont="1" applyBorder="1" applyAlignment="1">
      <alignment horizontal="right" vertical="top" wrapText="1"/>
    </xf>
    <xf numFmtId="1" fontId="6" fillId="0" borderId="7" xfId="1" applyNumberFormat="1" applyFont="1" applyBorder="1" applyAlignment="1">
      <alignment horizontal="right" vertical="top" wrapText="1"/>
    </xf>
    <xf numFmtId="4" fontId="6" fillId="0" borderId="7" xfId="1" applyNumberFormat="1" applyFont="1" applyBorder="1" applyAlignment="1">
      <alignment horizontal="right" vertical="top" wrapText="1"/>
    </xf>
    <xf numFmtId="4" fontId="6" fillId="0" borderId="10" xfId="1" applyNumberFormat="1" applyFont="1" applyBorder="1" applyAlignment="1">
      <alignment horizontal="right" vertical="top" wrapText="1"/>
    </xf>
    <xf numFmtId="164" fontId="6" fillId="0" borderId="7" xfId="1" applyNumberFormat="1" applyFont="1" applyBorder="1" applyAlignment="1">
      <alignment horizontal="right" vertical="top" wrapText="1"/>
    </xf>
    <xf numFmtId="2" fontId="6" fillId="0" borderId="7" xfId="1" applyNumberFormat="1" applyFont="1" applyBorder="1" applyAlignment="1">
      <alignment horizontal="right" vertical="top" wrapText="1"/>
    </xf>
    <xf numFmtId="0" fontId="6" fillId="0" borderId="5" xfId="1" applyNumberFormat="1" applyFont="1" applyFill="1" applyBorder="1" applyAlignment="1">
      <alignment vertical="top" wrapText="1" indent="1"/>
    </xf>
    <xf numFmtId="0" fontId="6" fillId="0" borderId="6" xfId="1" applyNumberFormat="1" applyFont="1" applyFill="1" applyBorder="1" applyAlignment="1">
      <alignment vertical="top" wrapText="1"/>
    </xf>
    <xf numFmtId="1" fontId="6" fillId="0" borderId="6" xfId="1" applyNumberFormat="1" applyFont="1" applyFill="1" applyBorder="1" applyAlignment="1">
      <alignment horizontal="right" vertical="top" wrapText="1"/>
    </xf>
    <xf numFmtId="0" fontId="1" fillId="0" borderId="6" xfId="1" applyNumberFormat="1" applyFont="1" applyFill="1" applyBorder="1" applyAlignment="1">
      <alignment vertical="top" wrapText="1"/>
    </xf>
    <xf numFmtId="164" fontId="6" fillId="0" borderId="7" xfId="1" applyNumberFormat="1" applyFont="1" applyFill="1" applyBorder="1" applyAlignment="1">
      <alignment horizontal="right" vertical="top" wrapText="1"/>
    </xf>
    <xf numFmtId="0" fontId="6" fillId="0" borderId="7" xfId="1" applyNumberFormat="1" applyFont="1" applyFill="1" applyBorder="1" applyAlignment="1">
      <alignment horizontal="right" vertical="top" wrapText="1"/>
    </xf>
    <xf numFmtId="4" fontId="6" fillId="0" borderId="7" xfId="1" applyNumberFormat="1" applyFont="1" applyFill="1" applyBorder="1" applyAlignment="1">
      <alignment horizontal="right" vertical="top" wrapText="1"/>
    </xf>
    <xf numFmtId="4" fontId="6" fillId="0" borderId="10" xfId="1" applyNumberFormat="1" applyFont="1" applyFill="1" applyBorder="1" applyAlignment="1">
      <alignment horizontal="right" vertical="top" wrapText="1"/>
    </xf>
    <xf numFmtId="0" fontId="1" fillId="0" borderId="0" xfId="1" applyNumberFormat="1" applyFill="1" applyAlignment="1">
      <alignment wrapText="1"/>
    </xf>
    <xf numFmtId="165" fontId="6" fillId="0" borderId="7" xfId="1" applyNumberFormat="1" applyFont="1" applyBorder="1" applyAlignment="1">
      <alignment horizontal="right" vertical="top" wrapText="1"/>
    </xf>
    <xf numFmtId="166" fontId="6" fillId="0" borderId="7" xfId="1" applyNumberFormat="1" applyFont="1" applyBorder="1" applyAlignment="1">
      <alignment horizontal="right" vertical="top" wrapText="1"/>
    </xf>
    <xf numFmtId="167" fontId="6" fillId="0" borderId="7" xfId="1" applyNumberFormat="1" applyFont="1" applyBorder="1" applyAlignment="1">
      <alignment horizontal="right" vertical="top" wrapText="1"/>
    </xf>
    <xf numFmtId="168" fontId="6" fillId="0" borderId="7" xfId="1" applyNumberFormat="1" applyFont="1" applyBorder="1" applyAlignment="1">
      <alignment horizontal="right" vertical="top" wrapText="1"/>
    </xf>
    <xf numFmtId="169" fontId="6" fillId="0" borderId="7" xfId="1" applyNumberFormat="1" applyFont="1" applyBorder="1" applyAlignment="1">
      <alignment horizontal="right" vertical="top" wrapText="1"/>
    </xf>
    <xf numFmtId="0" fontId="6" fillId="0" borderId="11" xfId="1" applyNumberFormat="1" applyFont="1" applyBorder="1" applyAlignment="1">
      <alignment vertical="top" wrapText="1" indent="1"/>
    </xf>
    <xf numFmtId="0" fontId="6" fillId="0" borderId="12" xfId="1" applyNumberFormat="1" applyFont="1" applyBorder="1" applyAlignment="1">
      <alignment vertical="top" wrapText="1"/>
    </xf>
    <xf numFmtId="1" fontId="6" fillId="0" borderId="12" xfId="1" applyNumberFormat="1" applyFont="1" applyBorder="1" applyAlignment="1">
      <alignment horizontal="right" vertical="top" wrapText="1"/>
    </xf>
    <xf numFmtId="0" fontId="1" fillId="0" borderId="12" xfId="1" applyNumberFormat="1" applyFont="1" applyBorder="1" applyAlignment="1">
      <alignment vertical="top" wrapText="1"/>
    </xf>
    <xf numFmtId="164" fontId="6" fillId="0" borderId="13" xfId="1" applyNumberFormat="1" applyFont="1" applyBorder="1" applyAlignment="1">
      <alignment horizontal="right" vertical="top" wrapText="1"/>
    </xf>
    <xf numFmtId="0" fontId="6" fillId="0" borderId="13" xfId="1" applyNumberFormat="1" applyFont="1" applyBorder="1" applyAlignment="1">
      <alignment horizontal="right" vertical="top" wrapText="1"/>
    </xf>
    <xf numFmtId="4" fontId="6" fillId="0" borderId="13" xfId="1" applyNumberFormat="1" applyFont="1" applyBorder="1" applyAlignment="1">
      <alignment horizontal="right" vertical="top" wrapText="1"/>
    </xf>
    <xf numFmtId="0" fontId="6" fillId="0" borderId="14" xfId="1" applyFont="1" applyBorder="1"/>
    <xf numFmtId="0" fontId="6" fillId="0" borderId="15" xfId="1" applyFont="1" applyBorder="1"/>
    <xf numFmtId="0" fontId="1" fillId="0" borderId="15" xfId="1" applyFont="1" applyBorder="1"/>
    <xf numFmtId="0" fontId="1" fillId="0" borderId="0" xfId="1" applyBorder="1"/>
    <xf numFmtId="0" fontId="1" fillId="0" borderId="9" xfId="1" applyBorder="1"/>
    <xf numFmtId="0" fontId="7" fillId="0" borderId="16" xfId="1" applyNumberFormat="1" applyFont="1" applyFill="1" applyBorder="1" applyAlignment="1">
      <alignment horizontal="left" vertical="top" wrapText="1" indent="1"/>
    </xf>
    <xf numFmtId="0" fontId="6" fillId="0" borderId="17" xfId="1" applyFont="1" applyBorder="1"/>
    <xf numFmtId="0" fontId="1" fillId="0" borderId="17" xfId="1" applyBorder="1"/>
    <xf numFmtId="3" fontId="4" fillId="0" borderId="17" xfId="1" applyNumberFormat="1" applyFont="1" applyBorder="1"/>
    <xf numFmtId="3" fontId="4" fillId="0" borderId="18" xfId="1" applyNumberFormat="1" applyFont="1" applyBorder="1"/>
    <xf numFmtId="0" fontId="6" fillId="0" borderId="19" xfId="1" applyNumberFormat="1" applyFont="1" applyFill="1" applyBorder="1" applyAlignment="1">
      <alignment vertical="top" wrapText="1" indent="2"/>
    </xf>
    <xf numFmtId="0" fontId="6" fillId="0" borderId="7" xfId="1" applyFont="1" applyBorder="1"/>
    <xf numFmtId="0" fontId="1" fillId="0" borderId="7" xfId="1" applyBorder="1"/>
    <xf numFmtId="3" fontId="8" fillId="0" borderId="7" xfId="1" applyNumberFormat="1" applyFont="1" applyBorder="1"/>
    <xf numFmtId="3" fontId="8" fillId="0" borderId="10" xfId="1" applyNumberFormat="1" applyFont="1" applyBorder="1"/>
    <xf numFmtId="3" fontId="8" fillId="0" borderId="7" xfId="1" applyNumberFormat="1" applyFont="1" applyBorder="1" applyAlignment="1">
      <alignment horizontal="right" vertical="top" wrapText="1"/>
    </xf>
    <xf numFmtId="3" fontId="8" fillId="0" borderId="10" xfId="1" applyNumberFormat="1" applyFont="1" applyBorder="1" applyAlignment="1">
      <alignment horizontal="right" vertical="top" wrapText="1"/>
    </xf>
    <xf numFmtId="1" fontId="6" fillId="0" borderId="17" xfId="1" applyNumberFormat="1" applyFont="1" applyBorder="1" applyAlignment="1">
      <alignment horizontal="right" vertical="top" wrapText="1"/>
    </xf>
    <xf numFmtId="3" fontId="8" fillId="0" borderId="17" xfId="1" applyNumberFormat="1" applyFont="1" applyBorder="1" applyAlignment="1">
      <alignment horizontal="right" vertical="top" wrapText="1"/>
    </xf>
    <xf numFmtId="3" fontId="8" fillId="0" borderId="17" xfId="1" applyNumberFormat="1" applyFont="1" applyBorder="1"/>
    <xf numFmtId="3" fontId="4" fillId="0" borderId="17" xfId="1" applyNumberFormat="1" applyFont="1" applyBorder="1" applyAlignment="1">
      <alignment horizontal="right" vertical="top" wrapText="1"/>
    </xf>
    <xf numFmtId="3" fontId="4" fillId="0" borderId="18" xfId="1" applyNumberFormat="1" applyFont="1" applyBorder="1" applyAlignment="1">
      <alignment horizontal="right" vertical="top" wrapText="1"/>
    </xf>
    <xf numFmtId="0" fontId="6" fillId="0" borderId="20" xfId="1" applyNumberFormat="1" applyFont="1" applyFill="1" applyBorder="1" applyAlignment="1">
      <alignment vertical="top" wrapText="1" indent="2"/>
    </xf>
    <xf numFmtId="0" fontId="6" fillId="0" borderId="21" xfId="1" applyFont="1" applyBorder="1"/>
    <xf numFmtId="1" fontId="6" fillId="0" borderId="21" xfId="1" applyNumberFormat="1" applyFont="1" applyBorder="1" applyAlignment="1">
      <alignment horizontal="right" vertical="top" wrapText="1"/>
    </xf>
    <xf numFmtId="0" fontId="1" fillId="0" borderId="21" xfId="1" applyBorder="1"/>
    <xf numFmtId="3" fontId="8" fillId="0" borderId="21" xfId="1" applyNumberFormat="1" applyFont="1" applyBorder="1"/>
    <xf numFmtId="3" fontId="8" fillId="0" borderId="21" xfId="1" applyNumberFormat="1" applyFont="1" applyBorder="1" applyAlignment="1">
      <alignment horizontal="right" vertical="top" wrapText="1"/>
    </xf>
    <xf numFmtId="3" fontId="8" fillId="0" borderId="22" xfId="1" applyNumberFormat="1" applyFont="1" applyBorder="1" applyAlignment="1">
      <alignment horizontal="right" vertical="top" wrapText="1"/>
    </xf>
    <xf numFmtId="0" fontId="6" fillId="0" borderId="23" xfId="1" applyNumberFormat="1" applyFont="1" applyFill="1" applyBorder="1" applyAlignment="1">
      <alignment vertical="top" wrapText="1" indent="2"/>
    </xf>
    <xf numFmtId="0" fontId="6" fillId="0" borderId="13" xfId="1" applyFont="1" applyBorder="1"/>
    <xf numFmtId="0" fontId="1" fillId="0" borderId="13" xfId="1" applyBorder="1"/>
    <xf numFmtId="1" fontId="6" fillId="0" borderId="13" xfId="1" applyNumberFormat="1" applyFont="1" applyBorder="1" applyAlignment="1">
      <alignment horizontal="right" vertical="top" wrapText="1"/>
    </xf>
    <xf numFmtId="3" fontId="8" fillId="0" borderId="13" xfId="1" applyNumberFormat="1" applyFont="1" applyBorder="1"/>
    <xf numFmtId="3" fontId="8" fillId="0" borderId="24" xfId="1" applyNumberFormat="1" applyFont="1" applyBorder="1" applyAlignment="1">
      <alignment horizontal="right" vertical="top" wrapText="1"/>
    </xf>
    <xf numFmtId="0" fontId="6" fillId="0" borderId="0" xfId="1" applyFont="1"/>
    <xf numFmtId="3" fontId="8" fillId="0" borderId="0" xfId="1" applyNumberFormat="1" applyFont="1"/>
    <xf numFmtId="0" fontId="4" fillId="2" borderId="7" xfId="1" applyFont="1" applyFill="1" applyBorder="1" applyAlignment="1">
      <alignment wrapText="1"/>
    </xf>
    <xf numFmtId="0" fontId="6" fillId="2" borderId="7" xfId="1" applyFont="1" applyFill="1" applyBorder="1"/>
    <xf numFmtId="0" fontId="1" fillId="2" borderId="7" xfId="1" applyFill="1" applyBorder="1"/>
    <xf numFmtId="3" fontId="4" fillId="2" borderId="7" xfId="1" applyNumberFormat="1" applyFont="1" applyFill="1" applyBorder="1"/>
    <xf numFmtId="3" fontId="5" fillId="2" borderId="7" xfId="1" applyNumberFormat="1" applyFont="1" applyFill="1" applyBorder="1"/>
    <xf numFmtId="3" fontId="1" fillId="2" borderId="7" xfId="1" applyNumberFormat="1" applyFill="1" applyBorder="1"/>
    <xf numFmtId="0" fontId="9" fillId="2" borderId="7" xfId="1" applyNumberFormat="1" applyFont="1" applyFill="1" applyBorder="1" applyAlignment="1">
      <alignment horizontal="right" vertical="center" wrapText="1"/>
    </xf>
    <xf numFmtId="3" fontId="8" fillId="2" borderId="7" xfId="1" applyNumberFormat="1" applyFont="1" applyFill="1" applyBorder="1" applyAlignment="1">
      <alignment horizontal="right" vertical="top" wrapText="1"/>
    </xf>
    <xf numFmtId="3" fontId="1" fillId="2" borderId="7" xfId="1" applyNumberFormat="1" applyFont="1" applyFill="1" applyBorder="1" applyAlignment="1">
      <alignment horizontal="right" vertical="top" wrapText="1"/>
    </xf>
    <xf numFmtId="3" fontId="1" fillId="0" borderId="0" xfId="1" applyNumberFormat="1"/>
    <xf numFmtId="0" fontId="4" fillId="2" borderId="16" xfId="1" applyFont="1" applyFill="1" applyBorder="1" applyAlignment="1">
      <alignment wrapText="1"/>
    </xf>
    <xf numFmtId="3" fontId="1" fillId="0" borderId="17" xfId="1" applyNumberFormat="1" applyFont="1" applyBorder="1" applyAlignment="1">
      <alignment horizontal="right" vertical="top" wrapText="1"/>
    </xf>
    <xf numFmtId="3" fontId="1" fillId="0" borderId="17" xfId="1" applyNumberFormat="1" applyBorder="1"/>
    <xf numFmtId="3" fontId="8" fillId="0" borderId="18" xfId="1" applyNumberFormat="1" applyFont="1" applyBorder="1" applyAlignment="1">
      <alignment horizontal="right" vertical="top" wrapText="1"/>
    </xf>
    <xf numFmtId="0" fontId="4" fillId="0" borderId="19" xfId="1" applyFont="1" applyBorder="1" applyAlignment="1">
      <alignment wrapText="1"/>
    </xf>
    <xf numFmtId="0" fontId="6" fillId="0" borderId="0" xfId="1" applyFont="1" applyBorder="1"/>
    <xf numFmtId="3" fontId="1" fillId="0" borderId="7" xfId="1" applyNumberFormat="1" applyFont="1" applyBorder="1" applyAlignment="1">
      <alignment horizontal="right" vertical="top" wrapText="1"/>
    </xf>
    <xf numFmtId="3" fontId="1" fillId="0" borderId="7" xfId="1" applyNumberFormat="1" applyBorder="1"/>
    <xf numFmtId="0" fontId="4" fillId="0" borderId="23" xfId="1" applyFont="1" applyBorder="1" applyAlignment="1">
      <alignment wrapText="1"/>
    </xf>
    <xf numFmtId="0" fontId="4" fillId="0" borderId="25" xfId="1" applyFont="1" applyBorder="1"/>
    <xf numFmtId="0" fontId="4" fillId="0" borderId="13" xfId="1" applyFont="1" applyBorder="1"/>
    <xf numFmtId="0" fontId="5" fillId="0" borderId="13" xfId="1" applyFont="1" applyBorder="1"/>
    <xf numFmtId="3" fontId="4" fillId="0" borderId="13" xfId="1" applyNumberFormat="1" applyFont="1" applyBorder="1"/>
    <xf numFmtId="3" fontId="5" fillId="0" borderId="13" xfId="1" applyNumberFormat="1" applyFont="1" applyBorder="1"/>
    <xf numFmtId="3" fontId="4" fillId="0" borderId="24" xfId="1" applyNumberFormat="1" applyFont="1" applyBorder="1"/>
    <xf numFmtId="4" fontId="1" fillId="0" borderId="0" xfId="1" applyNumberFormat="1"/>
    <xf numFmtId="0" fontId="10" fillId="0" borderId="0" xfId="1" applyFont="1" applyAlignment="1">
      <alignment vertical="center"/>
    </xf>
    <xf numFmtId="4" fontId="5" fillId="0" borderId="0" xfId="0" applyNumberFormat="1" applyFont="1"/>
    <xf numFmtId="0" fontId="11" fillId="0" borderId="0" xfId="1" applyFont="1" applyAlignment="1">
      <alignment vertical="center"/>
    </xf>
    <xf numFmtId="0" fontId="12" fillId="0" borderId="0" xfId="1" applyFont="1" applyFill="1" applyAlignment="1"/>
    <xf numFmtId="0" fontId="0" fillId="0" borderId="0" xfId="0" applyAlignment="1">
      <alignment horizontal="right"/>
    </xf>
    <xf numFmtId="0" fontId="5" fillId="0" borderId="3" xfId="0" applyNumberFormat="1" applyFont="1" applyBorder="1" applyAlignment="1">
      <alignment horizontal="center" vertical="center" wrapText="1"/>
    </xf>
    <xf numFmtId="0" fontId="5" fillId="0" borderId="8" xfId="0" applyNumberFormat="1" applyFont="1" applyBorder="1" applyAlignment="1">
      <alignment horizontal="center" vertical="center" wrapText="1"/>
    </xf>
    <xf numFmtId="0" fontId="3" fillId="0" borderId="0" xfId="0" applyNumberFormat="1" applyFont="1" applyAlignment="1">
      <alignment horizontal="center" vertical="top" wrapText="1"/>
    </xf>
    <xf numFmtId="0" fontId="13" fillId="0" borderId="0" xfId="0" applyNumberFormat="1" applyFont="1" applyAlignment="1">
      <alignment horizontal="center" vertical="top" wrapText="1"/>
    </xf>
    <xf numFmtId="0" fontId="12" fillId="0" borderId="0" xfId="0" applyFont="1" applyAlignment="1">
      <alignment horizontal="right"/>
    </xf>
    <xf numFmtId="0" fontId="12" fillId="0" borderId="0" xfId="0" applyFont="1" applyAlignment="1">
      <alignment horizontal="center"/>
    </xf>
    <xf numFmtId="3" fontId="12" fillId="0" borderId="0" xfId="0" applyNumberFormat="1" applyFont="1" applyAlignment="1">
      <alignment horizontal="right"/>
    </xf>
    <xf numFmtId="3" fontId="12" fillId="0" borderId="0" xfId="0" applyNumberFormat="1" applyFont="1" applyAlignment="1">
      <alignment horizontal="center"/>
    </xf>
    <xf numFmtId="0" fontId="3" fillId="0" borderId="0" xfId="1" applyNumberFormat="1" applyFont="1" applyAlignment="1">
      <alignment horizontal="center" vertical="top" wrapText="1"/>
    </xf>
    <xf numFmtId="0" fontId="1" fillId="0" borderId="0" xfId="1" applyNumberFormat="1" applyFont="1" applyAlignment="1">
      <alignment horizontal="left" vertical="top" wrapText="1"/>
    </xf>
    <xf numFmtId="0" fontId="1" fillId="0" borderId="0" xfId="1" applyNumberFormat="1" applyAlignment="1">
      <alignment horizontal="center" vertical="top" wrapText="1"/>
    </xf>
    <xf numFmtId="0" fontId="1" fillId="0" borderId="0" xfId="1" applyNumberFormat="1" applyAlignment="1">
      <alignment horizontal="center" wrapText="1"/>
    </xf>
  </cellXfs>
  <cellStyles count="2">
    <cellStyle name="Обычный" xfId="0" builtinId="0"/>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IAS%20&amp;%20GAAP%20%20Reports\IAS%20&amp;%20GAAP%20YEAR%202002\2002%20Q3%20Consolidation%20Model\A%20Consolidation%20&amp;%20Reporting\GAAP%20&amp;%20IAS%20Group%20TB%20&amp;%20Reports%20Q3%2020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reuters/&#1056;&#1072;&#1073;&#1086;&#1095;&#1080;&#1081;%20&#1089;&#1090;&#1086;&#1083;/Artem's/Fixed%20Income/&#1072;&#1096;&#1095;&#1091;&#1074;%20&#1096;&#1090;&#1089;&#1097;&#1100;&#1091;/PUBLIC/BLOOMBERG/gazpru.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20and%20Settings/reuters/&#1056;&#1072;&#1073;&#1086;&#1095;&#1080;&#1081;%20&#1089;&#1090;&#1086;&#1083;/Documents%20and%20Settings/matvean/Local%20Settings/Temporary%20Internet%20Files/OLK4D9/RUR_Calc_new.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jd1\DB\Tereza\EVRAZ%20-%20Reporting%20package\2006\Aktiva%20a%20pasiva\Aktiva%20a%20pasiva%20200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ir-planczl1\docum\Documents%20and%20Settings\alin_ae.ZSMK\&#1052;&#1086;&#1080;%20&#1076;&#1086;&#1082;&#1091;&#1084;&#1077;&#1085;&#1090;&#1099;\&#1055;&#1086;&#1083;&#1091;&#1095;&#1077;&#1085;&#1085;&#1099;&#1077;%20&#1092;&#1072;&#1081;&#1083;&#1099;\&#1080;&#1085;&#1074;&#1082;&#1085;_310505&#1043;&#1072;&#1074;&#1074;&#107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files\REFORM\3%20%20%20&#1054;&#1041;&#1055;\2012\&#1041;&#1055;%202012\&#1055;&#1051;&#1040;&#1053;\&#1055;&#1077;&#1088;&#1074;&#1086;&#1085;&#1072;&#1095;.%20&#1041;&#1055;%202012-2017%20&#1086;&#1090;%2003.11.2011\&#1059;&#1090;&#1074;&#1077;&#1088;&#1078;&#1076;&#1077;&#1085;&#1085;&#1099;&#1081;%20&#1041;&#1055;%20&#1086;&#1090;%2026.12.2011\&#1057;&#1074;&#1086;&#1076;%20&#1041;&#1044;&#1056;%20&#1085;&#1072;%202012&#1075;.%20&#1091;&#1090;&#1074;%20&#1086;&#1090;%2013.02.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oup Comparative GAAP"/>
      <sheetName val="Group Comparative IAS"/>
      <sheetName val="R-U IAS History"/>
      <sheetName val="Cash Flow Working"/>
      <sheetName val="REPO"/>
      <sheetName val="TB GAAP"/>
      <sheetName val="TB IAS"/>
      <sheetName val="Income Statement"/>
      <sheetName val="Balance Sheet"/>
      <sheetName val="Cash Flow"/>
      <sheetName val="G-I-F Total"/>
      <sheetName val="G-I-F (RU)"/>
      <sheetName val="G-I-F (UA)"/>
      <sheetName val="FLash IAS"/>
      <sheetName val="Loans"/>
      <sheetName val="Cash Flow support"/>
      <sheetName val="Income Statement Russia and Ukr"/>
      <sheetName val="Class A Shares Outstanding"/>
      <sheetName val="Class B Shares Outstanding"/>
      <sheetName val="Dilutive Shares Outstanding"/>
      <sheetName val="EPS Working"/>
      <sheetName val="Share Price 2002"/>
      <sheetName val="RE Working"/>
      <sheetName val="Change of Equity"/>
      <sheetName val="Sheet1"/>
      <sheetName val="Sheet2"/>
      <sheetName val="Sheet3"/>
      <sheetName val="1-ЭСПЦ"/>
      <sheetName val="COMPS"/>
      <sheetName val="BEX_Expenses_CY"/>
      <sheetName val="BEX_Expenses_PY"/>
      <sheetName val="BEX_MAIN_PL"/>
      <sheetName val="0_33"/>
      <sheetName val="БДДС month (ф)"/>
      <sheetName val="БДДС month (п)"/>
      <sheetName val="Параметры"/>
      <sheetName val="КВ 2008"/>
      <sheetName val="XLR_NoRangeSheet"/>
      <sheetName val="июль"/>
      <sheetName val="база"/>
      <sheetName val="июнь"/>
      <sheetName val="январь"/>
      <sheetName val="февраль"/>
      <sheetName val="март"/>
      <sheetName val="апрель"/>
      <sheetName val="май"/>
      <sheetName val="август"/>
      <sheetName val="сентябрь"/>
      <sheetName val="октябрь"/>
      <sheetName val="ноябрь"/>
      <sheetName val="декабрь"/>
      <sheetName val="infl_rates"/>
      <sheetName val="PL"/>
      <sheetName val="ф 12"/>
      <sheetName val="Data"/>
      <sheetName val="Лист1"/>
      <sheetName val="коэф."/>
      <sheetName val="GAAP &amp; IAS Group TB &amp; Reports Q"/>
      <sheetName val="Info"/>
      <sheetName val="ИТР_РАБ_2010"/>
      <sheetName val="assumptions"/>
      <sheetName val="RUS"/>
      <sheetName val="2 Параметры"/>
      <sheetName val="BEX_AR"/>
      <sheetName val="BEX_Associates"/>
      <sheetName val="BEX_BSRP_OLD"/>
      <sheetName val="BEX_Eq"/>
      <sheetName val="BEX_Expenses1"/>
      <sheetName val="BEX_Income_Tax"/>
      <sheetName val="BEX_Intangibles"/>
      <sheetName val="BEX_Inventory"/>
      <sheetName val="BEX_invest_unit"/>
      <sheetName val="BEX_invest_unit_OLD"/>
      <sheetName val="BEX_MAIN_BS_RP"/>
      <sheetName val="BEX_partner_CAD"/>
      <sheetName val="BEX_partner_CZK"/>
      <sheetName val="BEX_partner_EUR"/>
      <sheetName val="BEX_partner_OLD"/>
      <sheetName val="BEX_partner_OTH"/>
      <sheetName val="BEX_partner_RUB"/>
      <sheetName val="BEX_partner_UAH"/>
      <sheetName val="BEX_partner_USD"/>
      <sheetName val="BEX_partner_ZAR"/>
      <sheetName val="BEX_PP_E"/>
      <sheetName val="BEX_Provisions"/>
      <sheetName val="rem"/>
      <sheetName val="Справочники"/>
      <sheetName val="Справочник предприятий"/>
      <sheetName val="Справочник статей бюджета"/>
      <sheetName val="ListOfSheets"/>
      <sheetName val="автоприцепы"/>
      <sheetName val="предприятия"/>
      <sheetName val="спр"/>
      <sheetName val="Проверочная вкладка"/>
      <sheetName val="Проверочная вкладка для PL"/>
      <sheetName val="Group_Comparative_GAAP"/>
      <sheetName val="Group_Comparative_IAS"/>
      <sheetName val="R-U_IAS_History"/>
      <sheetName val="Cash_Flow_Working"/>
      <sheetName val="TB_GAAP"/>
      <sheetName val="TB_IAS"/>
      <sheetName val="Income_Statement"/>
      <sheetName val="Balance_Sheet"/>
      <sheetName val="Cash_Flow"/>
      <sheetName val="G-I-F_Total"/>
      <sheetName val="G-I-F_(RU)"/>
      <sheetName val="G-I-F_(UA)"/>
      <sheetName val="FLash_IAS"/>
      <sheetName val="Cash_Flow_support"/>
      <sheetName val="Income_Statement_Russia_and_Ukr"/>
      <sheetName val="Class_A_Shares_Outstanding"/>
      <sheetName val="Class_B_Shares_Outstanding"/>
      <sheetName val="Dilutive_Shares_Outstanding"/>
      <sheetName val="EPS_Working"/>
      <sheetName val="Share_Price_2002"/>
      <sheetName val="RE_Working"/>
      <sheetName val="Change_of_Equity"/>
      <sheetName val="Свод"/>
      <sheetName val="LDE"/>
      <sheetName val="In2"/>
      <sheetName val="Дивизион"/>
      <sheetName val="Списки"/>
      <sheetName val="HR"/>
      <sheetName val="1"/>
      <sheetName val="С"/>
      <sheetName val="Group_Comparative_GAAP1"/>
      <sheetName val="Group_Comparative_IAS1"/>
      <sheetName val="R-U_IAS_History1"/>
      <sheetName val="Cash_Flow_Working1"/>
      <sheetName val="TB_GAAP1"/>
      <sheetName val="TB_IAS1"/>
      <sheetName val="Income_Statement1"/>
      <sheetName val="Balance_Sheet1"/>
      <sheetName val="Cash_Flow1"/>
      <sheetName val="G-I-F_Total1"/>
      <sheetName val="G-I-F_(RU)1"/>
      <sheetName val="G-I-F_(UA)1"/>
      <sheetName val="FLash_IAS1"/>
      <sheetName val="Cash_Flow_support1"/>
      <sheetName val="Income_Statement_Russia_and_Uk1"/>
      <sheetName val="Class_A_Shares_Outstanding1"/>
      <sheetName val="Class_B_Shares_Outstanding1"/>
      <sheetName val="Dilutive_Shares_Outstanding1"/>
      <sheetName val="EPS_Working1"/>
      <sheetName val="Share_Price_20021"/>
      <sheetName val="RE_Working1"/>
      <sheetName val="Change_of_Equity1"/>
      <sheetName val="БДДС_month_(ф)"/>
      <sheetName val="БДДС_month_(п)"/>
      <sheetName val="КВ_2008"/>
      <sheetName val="ф_12"/>
      <sheetName val="коэф_"/>
      <sheetName val="GAAP_&amp;_IAS_Group_TB_&amp;_Reports_Q"/>
      <sheetName val="2_Параметры"/>
      <sheetName val="Справочник_предприятий"/>
      <sheetName val="Справочник_статей_бюджета"/>
      <sheetName val="Проверочная_вкладка"/>
      <sheetName val="Проверочная_вкладка_для_PL"/>
      <sheetName val="1530"/>
      <sheetName val="Справочник"/>
      <sheetName val="Статьи пост затрат"/>
      <sheetName val="Статьи-ОД"/>
      <sheetName val="Статьи"/>
      <sheetName val="Лист3"/>
      <sheetName val="Содержание"/>
      <sheetName val="BS"/>
      <sheetName val="1240"/>
      <sheetName val="TB"/>
      <sheetName val="Движение РСД"/>
      <sheetName val="Лист2"/>
      <sheetName val="Справочник видов затрат "/>
      <sheetName val="Список ЕАХ"/>
      <sheetName val="Справочник 2013"/>
      <sheetName val="new Справочник 2014"/>
      <sheetName val="Справочник 2014"/>
      <sheetName val="Справочник с 01.05.2015"/>
      <sheetName val="Справочник 2015"/>
      <sheetName val="Reimb cost-support docs mat"/>
      <sheetName val="Contracts add.attributes"/>
      <sheetName val="Currency"/>
      <sheetName val="s"/>
      <sheetName val="Банки"/>
      <sheetName val="Сценарные условия"/>
      <sheetName val="АПК(2012)"/>
      <sheetName val="Rates"/>
      <sheetName val="Costs"/>
      <sheetName val="Cover &amp; Parameters"/>
      <sheetName val="ВН_НДЗ_график"/>
      <sheetName val="пр-во"/>
      <sheetName val="Returns"/>
      <sheetName val="Продажи реальные и прогноз 20 л"/>
      <sheetName val="2013"/>
      <sheetName val="База1"/>
      <sheetName val="исход. дан."/>
      <sheetName val="Inputs Sheet"/>
      <sheetName val="TOC"/>
      <sheetName val="Динамика"/>
      <sheetName val="Список"/>
      <sheetName val="Data Validation"/>
      <sheetName val="BU"/>
      <sheetName val="Master Inputs Start here"/>
      <sheetName val="Cover _ Parameters"/>
      <sheetName val="статика"/>
      <sheetName val="Brew rub"/>
      <sheetName val="PARAMETRES"/>
      <sheetName val="Cover_&amp;_Parameters"/>
      <sheetName val="Справочник_филиалов"/>
      <sheetName val="коэф_1"/>
      <sheetName val="GAAP_&amp;_IAS_Group_TB_&amp;_Reports_1"/>
      <sheetName val="Cover_&amp;_Parameters1"/>
      <sheetName val="List"/>
      <sheetName val="Blédina cumul"/>
      <sheetName val="allocat"/>
      <sheetName val="diff03"/>
      <sheetName val="спецпивот"/>
      <sheetName val="Структура ПП"/>
      <sheetName val="Для списков"/>
      <sheetName val="СводТК (БПУ)"/>
      <sheetName val="Расш"/>
      <sheetName val="ТМЦ"/>
      <sheetName val="расц"/>
      <sheetName val="техн"/>
      <sheetName val="сах св"/>
      <sheetName val="оз пш"/>
      <sheetName val="люпин"/>
      <sheetName val="яр пш"/>
      <sheetName val="яр яч"/>
      <sheetName val="оз яч"/>
      <sheetName val="пив яч"/>
      <sheetName val="оз рожь"/>
      <sheetName val="овес"/>
      <sheetName val="рапс"/>
      <sheetName val="горох"/>
      <sheetName val="соя"/>
      <sheetName val="трит"/>
      <sheetName val="греч"/>
      <sheetName val="подс"/>
      <sheetName val="кук зер"/>
      <sheetName val="кук сил"/>
      <sheetName val="мн тр"/>
      <sheetName val="одн тр"/>
      <sheetName val="лен"/>
      <sheetName val="горч"/>
      <sheetName val="рис"/>
      <sheetName val="оз рыж"/>
      <sheetName val="яр рыж"/>
      <sheetName val="сафл"/>
      <sheetName val="пары"/>
      <sheetName val="Birim Fiyatlar"/>
      <sheetName val="Kar Oranlari"/>
      <sheetName val="Birim Fiyat Analizi"/>
      <sheetName val="Endirekt Kadro"/>
      <sheetName val="4. C-F"/>
      <sheetName val="IF (10)"/>
      <sheetName val="Ф-расх.часть"/>
      <sheetName val="июль-дек"/>
      <sheetName val="Справочник с 01 02 2017"/>
      <sheetName val="Компании группы"/>
      <sheetName val="Исх. данные"/>
      <sheetName val="Проект"/>
      <sheetName val="Компания"/>
      <sheetName val="Опции"/>
      <sheetName val="Анализ"/>
      <sheetName val="1.411.1"/>
      <sheetName val="1,3 новая"/>
      <sheetName val="ИнвестицииСвод"/>
      <sheetName val="Понедельно"/>
      <sheetName val="PD.5_2"/>
      <sheetName val="PD.5_1"/>
      <sheetName val="Итог по НПО "/>
      <sheetName val="Баланс (Ф1)"/>
      <sheetName val="1.401.2"/>
      <sheetName val="П"/>
      <sheetName val="3.3.31."/>
      <sheetName val="формаДДС_пЛОХ_ЛОХЛкмесяц03_ДАШв"/>
      <sheetName val="К1_МП"/>
      <sheetName val="СП_Ед. изм"/>
      <sheetName val="Database (RUR)Mar YTD"/>
      <sheetName val="4. NWABC"/>
      <sheetName val="Title"/>
      <sheetName val="ПРИЛОЖЕНИЕ 2"/>
      <sheetName val="DCF_GA"/>
      <sheetName val="5001"/>
      <sheetName val="5003"/>
      <sheetName val="5002"/>
      <sheetName val="5008"/>
      <sheetName val="5006"/>
      <sheetName val="5007"/>
      <sheetName val="5005"/>
      <sheetName val="5004"/>
      <sheetName val="Классификатор затрат"/>
      <sheetName val="Group_Comparative_GAAP2"/>
      <sheetName val="Group_Comparative_IAS2"/>
      <sheetName val="R-U_IAS_History2"/>
      <sheetName val="Cash_Flow_Working2"/>
      <sheetName val="TB_GAAP2"/>
      <sheetName val="TB_IAS2"/>
      <sheetName val="Income_Statement2"/>
      <sheetName val="Balance_Sheet2"/>
      <sheetName val="Cash_Flow2"/>
      <sheetName val="G-I-F_Total2"/>
      <sheetName val="G-I-F_(RU)2"/>
      <sheetName val="G-I-F_(UA)2"/>
      <sheetName val="FLash_IAS2"/>
      <sheetName val="Cash_Flow_support2"/>
      <sheetName val="Income_Statement_Russia_and_Uk2"/>
      <sheetName val="Class_A_Shares_Outstanding2"/>
      <sheetName val="Class_B_Shares_Outstanding2"/>
      <sheetName val="Dilutive_Shares_Outstanding2"/>
      <sheetName val="EPS_Working2"/>
      <sheetName val="Share_Price_20022"/>
      <sheetName val="RE_Working2"/>
      <sheetName val="Change_of_Equity2"/>
      <sheetName val="Inputs_Sheet"/>
      <sheetName val="БДДС_month_(ф)1"/>
      <sheetName val="БДДС_month_(п)1"/>
      <sheetName val="КВ_20081"/>
      <sheetName val="ф_121"/>
      <sheetName val="2_Параметры1"/>
      <sheetName val="Справочник_предприятий1"/>
      <sheetName val="Справочник_статей_бюджета1"/>
      <sheetName val="Проверочная_вкладка1"/>
      <sheetName val="Проверочная_вкладка_для_PL1"/>
      <sheetName val="Статьи_пост_затрат"/>
      <sheetName val="PriceSummary"/>
      <sheetName val="Taşeron Endireği"/>
      <sheetName val="Personnel"/>
      <sheetName val="Продажи_реальные_и_прогноз_20_л"/>
      <sheetName val="hiddenSheet"/>
      <sheetName val="справочник доп. аналитики"/>
      <sheetName val="корр-ки"/>
      <sheetName val="смета"/>
      <sheetName val="Data-Do-Not-Delete"/>
      <sheetName val="BU Right to Grow"/>
      <sheetName val="Инстр"/>
      <sheetName val="1_Vol"/>
      <sheetName val="2_KPI"/>
      <sheetName val="1.1_Vol"/>
      <sheetName val="3_PL"/>
      <sheetName val="4_VIC_Сахар"/>
      <sheetName val="4_VIC_Крупа"/>
      <sheetName val="4_VIC_жиП"/>
      <sheetName val="5_VLC"/>
      <sheetName val="6_MC"/>
      <sheetName val="7_CC"/>
      <sheetName val="9_IT"/>
      <sheetName val="8_FIX"/>
      <sheetName val="10_CO"/>
      <sheetName val="11_Проч. ФР"/>
      <sheetName val="12_ CAPEX"/>
      <sheetName val="12.1_ CAPEX_Д."/>
      <sheetName val="12.2_ CAPEX_Р."/>
      <sheetName val="13_HR"/>
      <sheetName val="14_BS"/>
      <sheetName val="17.1_сверка IC_Баланс"/>
      <sheetName val="16_WC"/>
      <sheetName val="17_CF"/>
      <sheetName val="6.1_сверка IC_БДР"/>
      <sheetName val="18_УУ корр"/>
      <sheetName val="18.1_Кагат-е"/>
      <sheetName val="15.2_компании"/>
      <sheetName val="16.3_БДР"/>
      <sheetName val="16.4_Баланс"/>
      <sheetName val="19_2600801"/>
      <sheetName val="20_Тран-рт"/>
      <sheetName val="21_ТЭР"/>
      <sheetName val="22_АХР"/>
      <sheetName val="23_Прочие"/>
      <sheetName val="24_ОСВ"/>
      <sheetName val="25_Стр-ра ГК"/>
      <sheetName val="5_Передача_Затрат"/>
      <sheetName val="КОНТРОЛЬ PL"/>
      <sheetName val="КОНТРОЛЬ BS"/>
      <sheetName val="Б_РC"/>
      <sheetName val="РС "/>
      <sheetName val="Жом НИ"/>
      <sheetName val="Жом по мес."/>
      <sheetName val="Меласса НИ"/>
      <sheetName val="Меласса по мес."/>
      <sheetName val="Бетаин"/>
      <sheetName val="Рафинат НИ"/>
      <sheetName val="Рафинат по мес."/>
      <sheetName val="adhoc"/>
      <sheetName val="Sales month"/>
      <sheetName val="Sales YTD"/>
      <sheetName val="B2B Sugar"/>
      <sheetName val="B2C Sugar"/>
      <sheetName val="B2C Cereal"/>
      <sheetName val="assump"/>
      <sheetName val="Controls"/>
      <sheetName val="LBO Model"/>
      <sheetName val="1.Расчет-отчет "/>
      <sheetName val="1.Расчет-отчет  (2)"/>
      <sheetName val="вопросы"/>
      <sheetName val="Цены"/>
      <sheetName val="1.Расчет-отчет Consumer"/>
      <sheetName val="коэф_2"/>
      <sheetName val="GAAP_&amp;_IAS_Group_TB_&amp;_Reports_2"/>
      <sheetName val="Cover_&amp;_Parameters2"/>
      <sheetName val="Blédina_cumul"/>
      <sheetName val="Сценарные_условия"/>
      <sheetName val="Признаки"/>
      <sheetName val="таблица по договорам"/>
      <sheetName val="клиенты"/>
      <sheetName val="kur-parite"/>
      <sheetName val="A"/>
      <sheetName val="Ilgili Atasman"/>
      <sheetName val="PGG"/>
      <sheetName val="Alanlar"/>
      <sheetName val="ЦZET"/>
      <sheetName val="Analiz"/>
      <sheetName val="04-Sunum"/>
      <sheetName val="08-Ekipman Back-Up"/>
      <sheetName val="07-PGG"/>
      <sheetName val="Cost BOQ"/>
      <sheetName val="16.Veri Bankası ve Kabuller"/>
      <sheetName val="05.Detay"/>
      <sheetName val="13-Genel Gider Back-up"/>
      <sheetName val="15.5-Betonarme Maliyet Atasman"/>
      <sheetName val="11.Ekipman Back-up"/>
      <sheetName val="09.İscilik Back-up"/>
      <sheetName val="08.Proje&amp;Malzeme Back-up"/>
      <sheetName val="10.Taseron Back-up"/>
      <sheetName val="03.Kontrat Bilgileri"/>
      <sheetName val="14-Demirbas Back-up"/>
      <sheetName val="01.Kapak"/>
      <sheetName val="Katsayilar"/>
      <sheetName val="BOQ"/>
      <sheetName val="Concrete Cost Sheet"/>
      <sheetName val="Skla.Muko"/>
      <sheetName val="17_УО (2)"/>
      <sheetName val="на 1 тн"/>
      <sheetName val="натуральные"/>
      <sheetName val="Пр-во_Ф (2)"/>
      <sheetName val="поголовье_надой"/>
      <sheetName val="постоянные"/>
      <sheetName val="Дерево_РБ-1 "/>
      <sheetName val="Корма РБ-1"/>
      <sheetName val="Дерево_РБ_2 к БП"/>
      <sheetName val="пост админ РБ 2"/>
      <sheetName val="переменные РБ_2"/>
      <sheetName val="Структура"/>
      <sheetName val="порог"/>
      <sheetName val="перем, пост админ"/>
      <sheetName val="надой РБ_1"/>
      <sheetName val="переменные РБ_1"/>
      <sheetName val="постоянные РБ_1"/>
      <sheetName val="административные РБ_1 "/>
      <sheetName val="Цели и задачи"/>
      <sheetName val="Произ показ РБ_1"/>
      <sheetName val="PwP_13"/>
      <sheetName val="PwP_13 (2)"/>
      <sheetName val="PwP_13 РБ_1"/>
      <sheetName val="Корма РБ2 расш"/>
      <sheetName val="структура мясо_РБ"/>
      <sheetName val="Пр-во (2)"/>
      <sheetName val="Бал"/>
      <sheetName val="БДДС"/>
      <sheetName val="19_УО (2)"/>
      <sheetName val="Ф2"/>
      <sheetName val="БДР"/>
      <sheetName val="Объем"/>
      <sheetName val="ФОТ"/>
      <sheetName val="Пр"/>
      <sheetName val="ПЖ"/>
      <sheetName val="ПП"/>
      <sheetName val="ПА"/>
      <sheetName val="Выр_SS"/>
      <sheetName val="НЗП-ГП"/>
      <sheetName val="Дерево_НИ_РБ(по БУ)"/>
      <sheetName val="ФА_РБ"/>
      <sheetName val="Дерево_мес"/>
      <sheetName val="Продажи (мес.)"/>
      <sheetName val=" ФА_месяц"/>
      <sheetName val="Продажи(НИ)"/>
      <sheetName val="структура мясо мес"/>
      <sheetName val="Дерево_НИ"/>
      <sheetName val="структура мясо НИ"/>
      <sheetName val="Пр-во_Ф"/>
      <sheetName val="Выр_SS_Ф"/>
      <sheetName val="ПП_Ф"/>
      <sheetName val="ПЖ_Ф"/>
      <sheetName val="ПА_Ф"/>
      <sheetName val="Пр_ДР"/>
      <sheetName val="на 1тн_Ф"/>
      <sheetName val="НЗП-ГП_Ф"/>
      <sheetName val="Pwp_5"/>
      <sheetName val="Pwp_7"/>
      <sheetName val="PwP_9"/>
      <sheetName val="PwP_11"/>
      <sheetName val="PwP_12"/>
      <sheetName val="ТЭР"/>
      <sheetName val="PwP_13 (3)"/>
      <sheetName val="PwP_15"/>
      <sheetName val="Корма"/>
      <sheetName val="Оборот"/>
      <sheetName val="ОП_мол"/>
      <sheetName val="ОП_КРС"/>
      <sheetName val="Дерево_мес_РБ"/>
      <sheetName val=" ФА_НИ"/>
      <sheetName val="Ф2_УО"/>
      <sheetName val="ФОТ_УО"/>
      <sheetName val="Молоко_УО"/>
      <sheetName val="Выр_SS_УО"/>
      <sheetName val="2_УО"/>
      <sheetName val="3_УО"/>
      <sheetName val="4_БДР с Упр кор"/>
      <sheetName val="6_УО"/>
      <sheetName val="7_УО"/>
      <sheetName val="11_УО"/>
      <sheetName val="13_УО"/>
      <sheetName val="15_УО"/>
      <sheetName val="17_УО"/>
      <sheetName val="19_УО"/>
      <sheetName val="27_УО"/>
      <sheetName val="21_УО"/>
      <sheetName val="21.1_УО"/>
      <sheetName val="21.2_УО"/>
      <sheetName val="Сод"/>
      <sheetName val="Титул"/>
      <sheetName val="затрат"/>
      <sheetName val=""/>
      <sheetName val="Категории льгот"/>
      <sheetName val="2.1 ФОТ и страховые взносы"/>
      <sheetName val="1.3 ФОТ и страховые взносы"/>
      <sheetName val="Ratios"/>
      <sheetName val="Common-Size"/>
      <sheetName val="FCF"/>
      <sheetName val="Schedules"/>
      <sheetName val="Proj. Bal."/>
      <sheetName val="Steel reorganization"/>
      <sheetName val="CAPEX"/>
      <sheetName val="Sensitivity analysis"/>
      <sheetName val="Plan_acc"/>
      <sheetName val="НТМК"/>
      <sheetName val="рсч"/>
      <sheetName val="БДР УУ"/>
      <sheetName val="Natl Consult Reg."/>
      <sheetName val="10"/>
      <sheetName val="5"/>
      <sheetName val="14"/>
      <sheetName val="Движение_РСД"/>
      <sheetName val="Справочник_видов_затрат_"/>
      <sheetName val="Список_ЕАХ"/>
      <sheetName val="Справочник_2013"/>
      <sheetName val="new_Справочник_2014"/>
      <sheetName val="Справочник_2014"/>
      <sheetName val="Справочник_с_01_05_2015"/>
      <sheetName val="Справочник_2015"/>
      <sheetName val="Reimb_cost-support_docs_mat"/>
      <sheetName val="#ССЫЛКА"/>
      <sheetName val="Проект2002"/>
      <sheetName val="Бизнес план"/>
      <sheetName val="Service"/>
      <sheetName val="Навигатор"/>
      <sheetName val="Indice Precos Mes"/>
      <sheetName val="ЗСМК (2)"/>
      <sheetName val="Откл. по фин. рез"/>
      <sheetName val="сводная"/>
      <sheetName val="TDSheet"/>
      <sheetName val="ЦФО"/>
      <sheetName val="Статьи БДР"/>
      <sheetName val="статьи БДДС"/>
      <sheetName val="Справочник с 01.01.20"/>
      <sheetName val="GLC_ratios_Jun"/>
      <sheetName val="СтатьиОборотов"/>
      <sheetName val="LE plans"/>
      <sheetName val="Data for lists"/>
      <sheetName val="Data_Validation"/>
      <sheetName val="LE_plans"/>
      <sheetName val="Wages"/>
      <sheetName val="Bridge GM BYN"/>
      <sheetName val="MAPPING"/>
      <sheetName val="Group_Comparative_GAAP3"/>
      <sheetName val="Group_Comparative_IAS3"/>
      <sheetName val="R-U_IAS_History3"/>
      <sheetName val="Cash_Flow_Working3"/>
      <sheetName val="TB_GAAP3"/>
      <sheetName val="TB_IAS3"/>
      <sheetName val="Income_Statement3"/>
      <sheetName val="Balance_Sheet3"/>
      <sheetName val="Cash_Flow3"/>
      <sheetName val="G-I-F_Total3"/>
      <sheetName val="G-I-F_(RU)3"/>
      <sheetName val="G-I-F_(UA)3"/>
      <sheetName val="FLash_IAS3"/>
      <sheetName val="Cash_Flow_support3"/>
      <sheetName val="Income_Statement_Russia_and_Uk3"/>
      <sheetName val="Class_A_Shares_Outstanding3"/>
      <sheetName val="Class_B_Shares_Outstanding3"/>
      <sheetName val="Dilutive_Shares_Outstanding3"/>
      <sheetName val="EPS_Working3"/>
      <sheetName val="Share_Price_20023"/>
      <sheetName val="RE_Working3"/>
      <sheetName val="Change_of_Equity3"/>
      <sheetName val="БДДС_month_(ф)2"/>
      <sheetName val="БДДС_month_(п)2"/>
      <sheetName val="КВ_20082"/>
      <sheetName val="ф_122"/>
      <sheetName val="коэф_3"/>
      <sheetName val="GAAP_&amp;_IAS_Group_TB_&amp;_Reports_3"/>
      <sheetName val="2_Параметры2"/>
      <sheetName val="Справочник_предприятий2"/>
      <sheetName val="Справочник_статей_бюджета2"/>
      <sheetName val="Проверочная_вкладка2"/>
      <sheetName val="Проверочная_вкладка_для_PL2"/>
      <sheetName val="Статьи_пост_затрат1"/>
      <sheetName val="Движение_РСД1"/>
      <sheetName val="Справочник_видов_затрат_1"/>
      <sheetName val="Список_ЕАХ1"/>
      <sheetName val="Справочник_20131"/>
      <sheetName val="new_Справочник_20141"/>
      <sheetName val="Справочник_20141"/>
      <sheetName val="Справочник_с_01_05_20151"/>
      <sheetName val="Справочник_20151"/>
      <sheetName val="Reimb_cost-support_docs_mat1"/>
      <sheetName val="Contracts_add_attributes"/>
      <sheetName val="Сценарные_условия1"/>
      <sheetName val="Cover_&amp;_Parameters3"/>
      <sheetName val="Продажи_реальные_и_прогноз_20_1"/>
      <sheetName val="исход__дан_"/>
      <sheetName val="Inputs_Sheet1"/>
      <sheetName val="Master_Inputs_Start_here"/>
      <sheetName val="Cover___Parameters"/>
      <sheetName val="Brew_rub"/>
      <sheetName val="Blédina_cumul1"/>
      <sheetName val="Структура_ПП"/>
      <sheetName val="Для_списков"/>
      <sheetName val="СводТК_(БПУ)"/>
      <sheetName val="сах_св"/>
      <sheetName val="оз_пш"/>
      <sheetName val="яр_пш"/>
      <sheetName val="яр_яч"/>
      <sheetName val="оз_яч"/>
      <sheetName val="пив_яч"/>
      <sheetName val="оз_рожь"/>
      <sheetName val="кук_зер"/>
      <sheetName val="кук_сил"/>
      <sheetName val="мн_тр"/>
      <sheetName val="одн_тр"/>
      <sheetName val="оз_рыж"/>
      <sheetName val="яр_рыж"/>
      <sheetName val="Birim_Fiyatlar"/>
      <sheetName val="Kar_Oranlari"/>
      <sheetName val="Birim_Fiyat_Analizi"/>
      <sheetName val="Endirekt_Kadro"/>
      <sheetName val="4__C-F"/>
      <sheetName val="Компании_группы"/>
      <sheetName val="IF_(10)"/>
      <sheetName val="Ф-расх_часть"/>
      <sheetName val="Справочник_с_01_02_2017"/>
      <sheetName val="Исх__данные"/>
      <sheetName val="1_411_1"/>
      <sheetName val="1,3_новая"/>
      <sheetName val="PD_5_2"/>
      <sheetName val="PD_5_1"/>
      <sheetName val="Итог_по_НПО_"/>
      <sheetName val="Баланс_(Ф1)"/>
      <sheetName val="1_401_2"/>
      <sheetName val="3_3_31_"/>
      <sheetName val="Database_(RUR)Mar_YTD"/>
      <sheetName val="4__NWABC"/>
      <sheetName val="СП_Ед__изм"/>
      <sheetName val="ПРИЛОЖЕНИЕ_2"/>
      <sheetName val="Классификатор_затрат"/>
      <sheetName val="Taşeron_Endireği"/>
      <sheetName val="справочник_доп__аналитики"/>
      <sheetName val="BU_Right_to_Grow"/>
      <sheetName val="1_1_Vol"/>
      <sheetName val="11_Проч__ФР"/>
      <sheetName val="12__CAPEX"/>
      <sheetName val="12_1__CAPEX_Д_"/>
      <sheetName val="12_2__CAPEX_Р_"/>
      <sheetName val="17_1_сверка_IC_Баланс"/>
      <sheetName val="6_1_сверка_IC_БДР"/>
      <sheetName val="18_УУ_корр"/>
      <sheetName val="18_1_Кагат-е"/>
      <sheetName val="15_2_компании"/>
      <sheetName val="16_3_БДР"/>
      <sheetName val="16_4_Баланс"/>
      <sheetName val="25_Стр-ра_ГК"/>
      <sheetName val="КОНТРОЛЬ_PL"/>
      <sheetName val="КОНТРОЛЬ_BS"/>
      <sheetName val="РС_"/>
      <sheetName val="Жом_НИ"/>
      <sheetName val="Жом_по_мес_"/>
      <sheetName val="Меласса_НИ"/>
      <sheetName val="Меласса_по_мес_"/>
      <sheetName val="Рафинат_НИ"/>
      <sheetName val="Рафинат_по_мес_"/>
      <sheetName val="Sales_month"/>
      <sheetName val="Sales_YTD"/>
      <sheetName val="B2B_Sugar"/>
      <sheetName val="B2C_Sugar"/>
      <sheetName val="B2C_Cereal"/>
      <sheetName val="LBO_Model"/>
      <sheetName val="1_Расчет-отчет_"/>
      <sheetName val="1_Расчет-отчет__(2)"/>
      <sheetName val="1_Расчет-отчет_Consumer"/>
      <sheetName val="таблица_по_договорам"/>
      <sheetName val="Ilgili_Atasman"/>
      <sheetName val="08-Ekipman_Back-Up"/>
      <sheetName val="Cost_BOQ"/>
      <sheetName val="16_Veri_Bankası_ve_Kabuller"/>
      <sheetName val="05_Detay"/>
      <sheetName val="13-Genel_Gider_Back-up"/>
      <sheetName val="15_5-Betonarme_Maliyet_Atasman"/>
      <sheetName val="11_Ekipman_Back-up"/>
      <sheetName val="09_İscilik_Back-up"/>
      <sheetName val="08_Proje&amp;Malzeme_Back-up"/>
      <sheetName val="10_Taseron_Back-up"/>
      <sheetName val="03_Kontrat_Bilgileri"/>
      <sheetName val="14-Demirbas_Back-up"/>
      <sheetName val="01_Kapak"/>
      <sheetName val="Concrete_Cost_Sheet"/>
      <sheetName val="Skla_Muko"/>
      <sheetName val="17_УО_(2)"/>
      <sheetName val="на_1_тн"/>
      <sheetName val="Пр-во_Ф_(2)"/>
      <sheetName val="Дерево_РБ-1_"/>
      <sheetName val="Корма_РБ-1"/>
      <sheetName val="Дерево_РБ_2_к_БП"/>
      <sheetName val="пост_админ_РБ_2"/>
      <sheetName val="переменные_РБ_2"/>
      <sheetName val="перем,_пост_админ"/>
      <sheetName val="надой_РБ_1"/>
      <sheetName val="переменные_РБ_1"/>
      <sheetName val="постоянные_РБ_1"/>
      <sheetName val="административные_РБ_1_"/>
      <sheetName val="Цели_и_задачи"/>
      <sheetName val="Произ_показ_РБ_1"/>
      <sheetName val="PwP_13_(2)"/>
      <sheetName val="PwP_13_РБ_1"/>
      <sheetName val="Корма_РБ2_расш"/>
      <sheetName val="структура_мясо_РБ"/>
      <sheetName val="Пр-во_(2)"/>
      <sheetName val="19_УО_(2)"/>
      <sheetName val="Дерево_НИ_РБ(по_БУ)"/>
      <sheetName val="Продажи_(мес_)"/>
      <sheetName val="_ФА_месяц"/>
      <sheetName val="структура_мясо_мес"/>
      <sheetName val="структура_мясо_НИ"/>
      <sheetName val="на_1тн_Ф"/>
      <sheetName val="PwP_13_(3)"/>
      <sheetName val="_ФА_НИ"/>
      <sheetName val="4_БДР_с_Упр_кор"/>
      <sheetName val="21_1_УО"/>
      <sheetName val="21_2_УО"/>
      <sheetName val="Категории_льгот"/>
      <sheetName val="2_1_ФОТ_и_страховые_взносы"/>
      <sheetName val="1_3_ФОТ_и_страховые_взносы"/>
      <sheetName val="Proj__Bal_"/>
      <sheetName val="Steel_reorganization"/>
      <sheetName val="Sensitivity_analysis"/>
      <sheetName val="БДР_УУ"/>
      <sheetName val="Natl_Consult_Reg_"/>
      <sheetName val="Бизнес_план"/>
      <sheetName val="Indice_Precos_Mes"/>
      <sheetName val="Откл__по_фин__рез"/>
      <sheetName val="PL план 2017 "/>
      <sheetName val="Мэппинг ДО-Объект"/>
      <sheetName val="Корректировки помесячно"/>
      <sheetName val="UNITSCHD"/>
      <sheetName val="Adam-Saat Hesabi"/>
      <sheetName val="Concrete Sheet"/>
      <sheetName val="Offsets &amp; Other Costs"/>
      <sheetName val="Summary"/>
      <sheetName val="ANLZ"/>
      <sheetName val="ÖZET"/>
      <sheetName val="Finansal tamamlanma Eğrisi"/>
      <sheetName val="Rate-Code"/>
      <sheetName val="Kabuller"/>
      <sheetName val="Tesisat Ekibi CG"/>
      <sheetName val="Шаблон помесячно"/>
      <sheetName val="Proforma"/>
      <sheetName val="Исх"/>
      <sheetName val="Именованные списки"/>
      <sheetName val="Поставщики"/>
      <sheetName val="Структура 2015"/>
      <sheetName val="Списки техники"/>
      <sheetName val="44 итого"/>
      <sheetName val="Факт"/>
      <sheetName val="План"/>
      <sheetName val="всп"/>
      <sheetName val="филиала"/>
      <sheetName val="СпрФункции"/>
      <sheetName val="СпрСтЗатрат"/>
      <sheetName val=" Цена акции 2002"/>
      <sheetName val="Forecast"/>
      <sheetName val="16"/>
      <sheetName val="50"/>
      <sheetName val="TESİSAT"/>
      <sheetName val="_dropDownSheet"/>
      <sheetName val="Статьи БДДС для ФОРМУЛ"/>
      <sheetName val="СПРАВОЧНИК СТАТЕЙ БДДС"/>
      <sheetName val="Виды сырья"/>
      <sheetName val="ЮЛ-ЦФО"/>
      <sheetName val="17.1_свемка IC_Баланс"/>
      <sheetName val="т"/>
      <sheetName val="Ав (закупка, услуги)"/>
      <sheetName val="БДДС год"/>
      <sheetName val="ГСМ"/>
      <sheetName val="13,40 Авансы_получ"/>
      <sheetName val="Резерв"/>
      <sheetName val="Произв пок раст 3 "/>
      <sheetName val="Сдача произведен. прод."/>
      <sheetName val="mp"/>
      <sheetName val="GD"/>
      <sheetName val="2.2"/>
      <sheetName val="22"/>
      <sheetName val="3"/>
      <sheetName val="6"/>
      <sheetName val="8"/>
      <sheetName val="9"/>
      <sheetName val="Dados BLP"/>
      <sheetName val="Brazil Sovereign"/>
      <sheetName val="COTAÇÕES"/>
      <sheetName val="BLP"/>
      <sheetName val="bud99"/>
      <sheetName val="Par"/>
      <sheetName val="Reference"/>
      <sheetName val="Ventas"/>
      <sheetName val="Parameters"/>
      <sheetName val="Lists"/>
      <sheetName val="FR"/>
      <sheetName val="Library"/>
      <sheetName val="STARTSHEET"/>
      <sheetName val="REALxMETA - CERVEJA"/>
      <sheetName val="Unidades SAC-REVENDA"/>
      <sheetName val="FX-Rates"/>
      <sheetName val="Menu"/>
      <sheetName val="Setting"/>
      <sheetName val="dep pre"/>
      <sheetName val="Front"/>
      <sheetName val="Версия"/>
      <sheetName val="Инструкция"/>
      <sheetName val="Расчет цикла"/>
      <sheetName val="Диаграмма"/>
      <sheetName val="Главный лист"/>
      <sheetName val="Уборки"/>
      <sheetName val="Рецепты партий"/>
      <sheetName val="Рецепты"/>
      <sheetName val="Переменные"/>
      <sheetName val="Тоннаж из графика"/>
      <sheetName val="Операции"/>
      <sheetName val="Количество"/>
      <sheetName val="Прод-ть"/>
      <sheetName val="POCE"/>
      <sheetName val="Empresas"/>
      <sheetName val="Participantes"/>
      <sheetName val="brand definitions"/>
      <sheetName val="plant"/>
      <sheetName val="MOL"/>
      <sheetName val="PREMISAS"/>
      <sheetName val="Eviews_Suporte"/>
      <sheetName val="Calc 1"/>
      <sheetName val="база_IND"/>
      <sheetName val="база_SKU"/>
      <sheetName val="алгоритм"/>
      <sheetName val="ЗАТРАТЫ"/>
      <sheetName val="ФИН_БЮДЖЕТ"/>
      <sheetName val="ОТГРУЗКА_ПП"/>
      <sheetName val="БЮДЖЕТ_ПК"/>
      <sheetName val="БЮДЖЕТ_ПМ"/>
      <sheetName val="БЮДЖЕТ_ТЗК"/>
      <sheetName val="СТАТЬИ_БЮДЖЕТА"/>
      <sheetName val="manag_balance"/>
      <sheetName val="Прямые затраты январь"/>
      <sheetName val="Список ШД"/>
      <sheetName val="Справочник ОЕ"/>
      <sheetName val="Таблицы 1-5"/>
      <sheetName val="pasiva-skutečnost"/>
      <sheetName val="Global Variables"/>
      <sheetName val="Справ"/>
      <sheetName val="статусные"/>
      <sheetName val="Водитель-машина"/>
      <sheetName val="НСИ"/>
      <sheetName val="Перечень"/>
      <sheetName val="Group_Comparative_GAAP4"/>
      <sheetName val="Group_Comparative_IAS4"/>
      <sheetName val="R-U_IAS_History4"/>
      <sheetName val="Cash_Flow_Working4"/>
      <sheetName val="TB_GAAP4"/>
      <sheetName val="TB_IAS4"/>
      <sheetName val="Income_Statement4"/>
      <sheetName val="Balance_Sheet4"/>
      <sheetName val="Cash_Flow4"/>
      <sheetName val="G-I-F_Total4"/>
      <sheetName val="G-I-F_(RU)4"/>
      <sheetName val="G-I-F_(UA)4"/>
      <sheetName val="FLash_IAS4"/>
      <sheetName val="Cash_Flow_support4"/>
      <sheetName val="Income_Statement_Russia_and_Uk4"/>
      <sheetName val="Class_A_Shares_Outstanding4"/>
      <sheetName val="Class_B_Shares_Outstanding4"/>
      <sheetName val="Dilutive_Shares_Outstanding4"/>
      <sheetName val="EPS_Working4"/>
      <sheetName val="Share_Price_20024"/>
      <sheetName val="RE_Working4"/>
      <sheetName val="Change_of_Equity4"/>
      <sheetName val="коэф_4"/>
      <sheetName val="GAAP_&amp;_IAS_Group_TB_&amp;_Reports_4"/>
      <sheetName val="Cover_&amp;_Parameters4"/>
      <sheetName val="Blédina_cumul2"/>
      <sheetName val="Сценарные_условия2"/>
      <sheetName val="таблица_по_договорам1"/>
      <sheetName val="Scenario Manager"/>
      <sheetName val="SR3"/>
      <sheetName val="Лист8"/>
      <sheetName val="Plan BPC"/>
      <sheetName val="Plan UKT "/>
      <sheetName val="KAR10"/>
      <sheetName val="Контакты"/>
      <sheetName val="кальк. "/>
      <sheetName val="09.İscilik Back-萹ă"/>
      <sheetName val="09.İscilik Back-⏬枤"/>
      <sheetName val="Group_Comparative_GAAP5"/>
      <sheetName val="Group_Comparative_IAS5"/>
      <sheetName val="R-U_IAS_History5"/>
      <sheetName val="Cash_Flow_Working5"/>
      <sheetName val="TB_GAAP5"/>
      <sheetName val="TB_IAS5"/>
      <sheetName val="Income_Statement5"/>
      <sheetName val="Balance_Sheet5"/>
      <sheetName val="Cash_Flow5"/>
      <sheetName val="G-I-F_Total5"/>
      <sheetName val="G-I-F_(RU)5"/>
      <sheetName val="G-I-F_(UA)5"/>
      <sheetName val="FLash_IAS5"/>
      <sheetName val="Cash_Flow_support5"/>
      <sheetName val="Income_Statement_Russia_and_Uk5"/>
      <sheetName val="Class_A_Shares_Outstanding5"/>
      <sheetName val="Class_B_Shares_Outstanding5"/>
      <sheetName val="Dilutive_Shares_Outstanding5"/>
      <sheetName val="EPS_Working5"/>
      <sheetName val="Share_Price_20025"/>
      <sheetName val="RE_Working5"/>
      <sheetName val="Change_of_Equity5"/>
      <sheetName val="Cover___Parameters1"/>
      <sheetName val="БДДС_month_(ф)3"/>
      <sheetName val="БДДС_month_(п)3"/>
      <sheetName val="GAAP_&amp;_IAS_Group_TB_&amp;_Reports_5"/>
      <sheetName val="КВ_20083"/>
      <sheetName val="ф_123"/>
      <sheetName val="коэф_5"/>
      <sheetName val="Cover_&amp;_Parameters5"/>
      <sheetName val="2_Параметры3"/>
      <sheetName val="Справочник_предприятий3"/>
      <sheetName val="Справочник_статей_бюджета3"/>
      <sheetName val="Проверочная_вкладка3"/>
      <sheetName val="Проверочная_вкладка_для_PL3"/>
      <sheetName val="Blédina_cumul3"/>
      <sheetName val="Сценарные_условия3"/>
      <sheetName val="Ав_(закупка,_услуги)"/>
      <sheetName val="БДДС_год"/>
      <sheetName val="13,40_Авансы_получ"/>
      <sheetName val="Произв_пок_раст_3_"/>
      <sheetName val="Сдача_произведен__прод_"/>
      <sheetName val="Tesisat_Ekibi_CG"/>
      <sheetName val="Finansal_tamamlanma_Eğrisi"/>
      <sheetName val="Offsets_&amp;_Other_Costs"/>
      <sheetName val="Adam-Saat_Hesabi"/>
      <sheetName val="Concrete_Sheet"/>
      <sheetName val="таблица_по_договорам2"/>
      <sheetName val="Именованные_списки"/>
      <sheetName val="44_итого"/>
      <sheetName val="Структура_2015"/>
      <sheetName val="Списки_техники"/>
      <sheetName val="_Цена_акции_2002"/>
      <sheetName val="Список группы"/>
      <sheetName val="расшифровка кодов"/>
      <sheetName val="Справочник подразделений"/>
      <sheetName val="WIP"/>
      <sheetName val="Validation"/>
      <sheetName val="Selection Lists"/>
      <sheetName val="progr"/>
      <sheetName val="Dados_BLP"/>
      <sheetName val="Brazil_Sovereign"/>
      <sheetName val="REALxMETA_-_CERVEJA"/>
      <sheetName val="Unidades_SAC-REVENDA"/>
      <sheetName val="dep_pre"/>
      <sheetName val="Расчет_цикла"/>
      <sheetName val="Главный_лист"/>
      <sheetName val="Рецепты_партий"/>
      <sheetName val="Тоннаж_из_графика"/>
      <sheetName val="brand_definitions"/>
      <sheetName val="Dados_BLP1"/>
      <sheetName val="Brazil_Sovereign1"/>
      <sheetName val="REALxMETA_-_CERVEJA1"/>
      <sheetName val="Unidades_SAC-REVENDA1"/>
      <sheetName val="dep_pre1"/>
      <sheetName val="Расчет_цикла1"/>
      <sheetName val="Главный_лист1"/>
      <sheetName val="Рецепты_партий1"/>
      <sheetName val="Тоннаж_из_графика1"/>
      <sheetName val="brand_definitions1"/>
      <sheetName val="Step2_Correlation"/>
      <sheetName val="Step2_Histogram"/>
      <sheetName val="C90_NET"/>
      <sheetName val="Правила"/>
      <sheetName val="Корректировка на район"/>
      <sheetName val="Ежемесячный отчет"/>
      <sheetName val="Options"/>
      <sheetName val="Language"/>
      <sheetName val="Портфель"/>
      <sheetName val="Лист1 (3)"/>
      <sheetName val="Set"/>
      <sheetName val="Настройка"/>
      <sheetName val="İNDEX"/>
      <sheetName val="Роли и доли -К"/>
      <sheetName val="Исходный"/>
      <sheetName val="inputs"/>
      <sheetName val="0 версия"/>
      <sheetName val="аналитика"/>
      <sheetName val="Calenderised - DTP"/>
      <sheetName val="Sum of cross rates and ASW"/>
      <sheetName val="объясн по УСО"/>
      <sheetName val="RENTsumitomo-F"/>
      <sheetName val="Кедровский"/>
      <sheetName val="OpCo DCF"/>
      <sheetName val="VCo Assumptions"/>
      <sheetName val="CoverPage"/>
      <sheetName val="Combined PL"/>
      <sheetName val="Definitions"/>
      <sheetName val="Haendel"/>
      <sheetName val="1.1"/>
      <sheetName val="выручка по клиентам и ДЗ"/>
      <sheetName val="PL 2020"/>
      <sheetName val="исх 2018-2019"/>
      <sheetName val="Отчёт по Пм 20"/>
      <sheetName val="для бюджет предопта"/>
      <sheetName val="затраты факт 9 мес предопт"/>
      <sheetName val="затраты УК"/>
      <sheetName val="Инстукция по заполнению"/>
      <sheetName val="FitOutConfCentre"/>
      <sheetName val="Объекты_Подразделения_СтатьиДР"/>
      <sheetName val="U-210.1 Выручка "/>
      <sheetName val="АНАЛИ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sheetData sheetId="254"/>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refreshError="1"/>
      <sheetData sheetId="325" refreshError="1"/>
      <sheetData sheetId="326" refreshError="1"/>
      <sheetData sheetId="327"/>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sheetData sheetId="542"/>
      <sheetData sheetId="543"/>
      <sheetData sheetId="544"/>
      <sheetData sheetId="545"/>
      <sheetData sheetId="546"/>
      <sheetData sheetId="547"/>
      <sheetData sheetId="548"/>
      <sheetData sheetId="549"/>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sheetData sheetId="569"/>
      <sheetData sheetId="570" refreshError="1"/>
      <sheetData sheetId="571" refreshError="1"/>
      <sheetData sheetId="572" refreshError="1"/>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sheetData sheetId="728"/>
      <sheetData sheetId="729"/>
      <sheetData sheetId="730"/>
      <sheetData sheetId="731"/>
      <sheetData sheetId="732"/>
      <sheetData sheetId="733"/>
      <sheetData sheetId="734"/>
      <sheetData sheetId="735"/>
      <sheetData sheetId="736"/>
      <sheetData sheetId="737"/>
      <sheetData sheetId="738"/>
      <sheetData sheetId="739"/>
      <sheetData sheetId="740"/>
      <sheetData sheetId="741"/>
      <sheetData sheetId="742"/>
      <sheetData sheetId="743"/>
      <sheetData sheetId="744"/>
      <sheetData sheetId="745"/>
      <sheetData sheetId="746"/>
      <sheetData sheetId="747"/>
      <sheetData sheetId="748"/>
      <sheetData sheetId="749"/>
      <sheetData sheetId="750"/>
      <sheetData sheetId="751"/>
      <sheetData sheetId="752"/>
      <sheetData sheetId="753"/>
      <sheetData sheetId="754"/>
      <sheetData sheetId="755"/>
      <sheetData sheetId="756"/>
      <sheetData sheetId="757"/>
      <sheetData sheetId="758"/>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sheetData sheetId="799"/>
      <sheetData sheetId="800"/>
      <sheetData sheetId="801"/>
      <sheetData sheetId="802"/>
      <sheetData sheetId="803"/>
      <sheetData sheetId="804"/>
      <sheetData sheetId="805"/>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sheetData sheetId="835"/>
      <sheetData sheetId="836"/>
      <sheetData sheetId="837" refreshError="1"/>
      <sheetData sheetId="838"/>
      <sheetData sheetId="839"/>
      <sheetData sheetId="840"/>
      <sheetData sheetId="841"/>
      <sheetData sheetId="842"/>
      <sheetData sheetId="843"/>
      <sheetData sheetId="844"/>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sheetData sheetId="857"/>
      <sheetData sheetId="858"/>
      <sheetData sheetId="859"/>
      <sheetData sheetId="860"/>
      <sheetData sheetId="861"/>
      <sheetData sheetId="862"/>
      <sheetData sheetId="863"/>
      <sheetData sheetId="864"/>
      <sheetData sheetId="865"/>
      <sheetData sheetId="866"/>
      <sheetData sheetId="867"/>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sheetData sheetId="909"/>
      <sheetData sheetId="910"/>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C552378 Corp Cusip8"/>
      <sheetName val="TT333718 Govt"/>
      <sheetName val="Sheet2"/>
      <sheetName val="Sheet3"/>
      <sheetName val="BlooData"/>
      <sheetName val="Values"/>
      <sheetName val="COMPS"/>
      <sheetName val="1-ЭСПЦ"/>
      <sheetName val="BEX_MAIN"/>
      <sheetName val="Share Price 2002"/>
      <sheetName val="assumptions"/>
      <sheetName val="Settings"/>
      <sheetName val="BEX_BSRP_OLD"/>
      <sheetName val="BEX_Expenses_CY"/>
      <sheetName val="BEX_Expenses_PY"/>
      <sheetName val="BEX_MAIN_BS_RP"/>
      <sheetName val="BEX_MAIN_PL"/>
      <sheetName val="Terms"/>
      <sheetName val="BEX_TAX"/>
      <sheetName val="BEX_TAX_1"/>
      <sheetName val="Восстановление обесценения ОС"/>
      <sheetName val="BEX_IU"/>
      <sheetName val="Цеховые"/>
      <sheetName val="Центральные"/>
      <sheetName val="план"/>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_page"/>
      <sheetName val="RUR-base"/>
      <sheetName val="Feed page"/>
      <sheetName val="reuter_chains"/>
      <sheetName val="Assumptions"/>
      <sheetName val="EC552378 Corp Cusip8"/>
      <sheetName val="TT333718 Govt"/>
      <sheetName val="Цеховые"/>
      <sheetName val="Центральные"/>
      <sheetName val="XLR_NoRangeSheet"/>
      <sheetName val="Sets"/>
      <sheetName val="кварталы"/>
      <sheetName val="полугодие"/>
      <sheetName val="Вып.П.П."/>
      <sheetName val="База"/>
      <sheetName val="Структура портфеля"/>
      <sheetName val="стр.2"/>
      <sheetName val="Вып_П_П_"/>
      <sheetName val="BlooData"/>
      <sheetName val="Values"/>
      <sheetName val="MACRO"/>
      <sheetName val="St"/>
      <sheetName val="Счета"/>
      <sheetName val="2 Параметры"/>
      <sheetName val="1 Общая информация"/>
      <sheetName val="4 Смета"/>
      <sheetName val="14 Итоги"/>
      <sheetName val="7 Кредит"/>
      <sheetName val="2001"/>
      <sheetName val="Сталь"/>
      <sheetName val="CurRates"/>
      <sheetName val="MEF 2004"/>
      <sheetName val="КлассЗСМК"/>
      <sheetName val="Справ"/>
      <sheetName val="Лист1"/>
      <sheetName val="Контроль"/>
      <sheetName val="График"/>
      <sheetName val="план"/>
      <sheetName val="Input_Assumptions"/>
      <sheetName val="Акт сверки с ЗСМК"/>
      <sheetName val="Data USA Cdn$"/>
      <sheetName val="Data USA US$"/>
      <sheetName val="Inputs"/>
      <sheetName val="январь"/>
      <sheetName val="In"/>
      <sheetName val="rozvaha"/>
      <sheetName val="Main"/>
      <sheetName val="Cover &amp; 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ktiva-skutečnost"/>
      <sheetName val="pasiva-skutečnost"/>
      <sheetName val="VZZ - skutečnost"/>
      <sheetName val="aktiva-plán"/>
      <sheetName val="pasiva-plán"/>
      <sheetName val="VZZ - plán"/>
      <sheetName val="pasiva_skutečnost"/>
      <sheetName val="СводЕАХ"/>
      <sheetName val="Лист1 (2)"/>
      <sheetName val="Balance Sheet"/>
      <sheetName val="полугодие"/>
      <sheetName val="Справочники"/>
      <sheetName val="ФИНПЛАН"/>
      <sheetName val="pasiva-skute?nost"/>
      <sheetName val="Фин план"/>
      <sheetName val="Languages"/>
      <sheetName val="MCS"/>
      <sheetName val="форма 6.1"/>
      <sheetName val="Y96LTEBHTMP2"/>
      <sheetName val="КлассНТМК"/>
      <sheetName val="КлассЗСМК"/>
      <sheetName val="FX rates"/>
      <sheetName val="план"/>
      <sheetName val="факт"/>
      <sheetName val="CurRates"/>
      <sheetName val="дек.разв.2011"/>
      <sheetName val="ОВИ_Группы"/>
      <sheetName val=" Форма П6.1 "/>
      <sheetName val="СВОД Ф15"/>
      <sheetName val="Настройки"/>
      <sheetName val="июнь пл-факт _изм"/>
      <sheetName val="19 CAPEX"/>
      <sheetName val="П ПП_МП"/>
      <sheetName val="rem"/>
      <sheetName val="Aktiva a pasiva 2006"/>
      <sheetName val="Откл_ по фин_ рез"/>
      <sheetName val="сводная"/>
      <sheetName val="ТАБЛИЦЫ"/>
      <sheetName val="9м"/>
      <sheetName val="3-01"/>
      <sheetName val="Sheet Index"/>
      <sheetName val="Variables"/>
      <sheetName val="пр-во_июль"/>
      <sheetName val="ДИТ"/>
      <sheetName val="сортамент"/>
      <sheetName val="1997 fin. res."/>
      <sheetName val="exch. rates"/>
      <sheetName val="Мероприятия"/>
      <sheetName val="MODEL"/>
      <sheetName val="ВГОК 2011"/>
      <sheetName val="EC552378 Corp Cusip8"/>
      <sheetName val="TT333718 Govt"/>
      <sheetName val="ЗСМК"/>
      <sheetName val="Цеховые"/>
      <sheetName val="Центральные"/>
      <sheetName val="карта метрик"/>
      <sheetName val="пл_выруч_В-Р"/>
      <sheetName val="Imp. Sensitivity"/>
      <sheetName val="Streamcore"/>
      <sheetName val="ER"/>
      <sheetName val="Лист27"/>
      <sheetName val="Лист28"/>
      <sheetName val="Лист29"/>
      <sheetName val="Assumptions"/>
      <sheetName val="Inputs"/>
      <sheetName val="SETKI"/>
      <sheetName val="нормы 5 лет"/>
      <sheetName val="PL"/>
      <sheetName val="Sales_prices"/>
      <sheetName val="Рабочий"/>
      <sheetName val="EBITDA Bridges v Budget"/>
      <sheetName val="2001"/>
      <sheetName val="Контроль"/>
      <sheetName val="Реестр 26.11.08"/>
      <sheetName val="ост ТМЦ"/>
      <sheetName val="Приложение 4"/>
      <sheetName val="Движение по месяцам"/>
      <sheetName val="Телефоны"/>
      <sheetName val="f_1"/>
      <sheetName val="Справ"/>
      <sheetName val="COMPS"/>
      <sheetName val="2012г."/>
      <sheetName val="Контрагенты"/>
      <sheetName val="DATA"/>
      <sheetName val="9 мес12"/>
      <sheetName val="окт12"/>
      <sheetName val="ноя12"/>
      <sheetName val="дек12"/>
      <sheetName val="1 пол12"/>
      <sheetName val="4. Ratios"/>
      <sheetName val="Виды затрат"/>
      <sheetName val="Единицы консолидации"/>
      <sheetName val="Счета"/>
      <sheetName val="Виды движения"/>
      <sheetName val="setup"/>
      <sheetName val="Otchet"/>
      <sheetName val="Взз"/>
      <sheetName val="Январь"/>
      <sheetName val="производство"/>
      <sheetName val="Configuration"/>
      <sheetName val="Лист1"/>
      <sheetName val="ф.2.3"/>
      <sheetName val="Отгрузка"/>
      <sheetName val="Поставка"/>
      <sheetName val="Сталь"/>
      <sheetName val="Title"/>
      <sheetName val="KPI 2014_дробление"/>
      <sheetName val="Данные для расчета"/>
      <sheetName val="BEX_AR"/>
      <sheetName val="BEX_Associates"/>
      <sheetName val="BEX_BSRP_OLD"/>
      <sheetName val="BEX_Eq"/>
      <sheetName val="BEX_Expenses_CY"/>
      <sheetName val="BEX_Expenses_PY"/>
      <sheetName val="BEX_Expenses1"/>
      <sheetName val="BEX_Income_Tax"/>
      <sheetName val="BEX_Intangibles"/>
      <sheetName val="BEX_Inventory"/>
      <sheetName val="BEX_invest_unit"/>
      <sheetName val="BEX_invest_unit_OLD"/>
      <sheetName val="BEX_MAIN"/>
      <sheetName val="BEX_MAIN_BS_RP"/>
      <sheetName val="BEX_MAIN_PL"/>
      <sheetName val="BEX_partner"/>
      <sheetName val="BEX_partner_CAD"/>
      <sheetName val="BEX_partner_CZK"/>
      <sheetName val="BEX_partner_EUR"/>
      <sheetName val="BEX_partner_OLD"/>
      <sheetName val="BEX_partner_OTH"/>
      <sheetName val="BEX_partner_RUB"/>
      <sheetName val="BEX_partner_UAH"/>
      <sheetName val="BEX_partner_USD"/>
      <sheetName val="BEX_partner_ZAR"/>
      <sheetName val="BEX_PP_E"/>
      <sheetName val="BEX_Provisions"/>
      <sheetName val="Content"/>
      <sheetName val="3. CFS"/>
      <sheetName val="9a. PP&amp;E"/>
      <sheetName val="10. Intangibles"/>
      <sheetName val="14.2 NRV allowance"/>
      <sheetName val="8. Income tax"/>
      <sheetName val="14.1 Inventory"/>
      <sheetName val="6.2 COS"/>
      <sheetName val="1.2  BS-IS 2009"/>
      <sheetName val="GAP для проработки"/>
      <sheetName val="4."/>
      <sheetName val="2.2 HSVC slag unprep"/>
      <sheetName val="2.1  HSVC slag prepared"/>
      <sheetName val="2.3  NTMK Slag"/>
      <sheetName val="5. Changes in WIP_FG (SAP)"/>
      <sheetName val="5. Changes in WIP_FG (SAP) (2)"/>
      <sheetName val="Production data"/>
      <sheetName val="3.2 Sales to Vanchem"/>
      <sheetName val="1. Production"/>
      <sheetName val="3.1 Sales"/>
      <sheetName val="26.11"/>
      <sheetName val="НТМК Сталь"/>
      <sheetName val="посты"/>
      <sheetName val="Ф15 (Секвестр)1"/>
      <sheetName val="на 12.09.14"/>
      <sheetName val="Общий 1"/>
      <sheetName val="Формат 2"/>
      <sheetName val="06.11"/>
      <sheetName val="дсп"/>
      <sheetName val=""/>
      <sheetName val="База"/>
      <sheetName val="Megamind"/>
      <sheetName val="UFOP (factor)"/>
      <sheetName val="UFOP (data)"/>
      <sheetName val="Ф11"/>
      <sheetName val="Ф7"/>
      <sheetName val="Ф20"/>
      <sheetName val="Ф6"/>
      <sheetName val="ПП"/>
      <sheetName val="Ф2.3"/>
      <sheetName val="Таштагол_т.т"/>
      <sheetName val="1 Общая информация"/>
      <sheetName val="Параметры"/>
      <sheetName val="Shadow"/>
      <sheetName val="Доход_расход"/>
      <sheetName val="КОП"/>
      <sheetName val="Леневка"/>
      <sheetName val="МВЦ"/>
      <sheetName val="Никомед"/>
      <sheetName val="Охотник"/>
      <sheetName val="РЭУ"/>
      <sheetName val="УДУ"/>
      <sheetName val="Уралец"/>
      <sheetName val="ЦКиИ"/>
      <sheetName val="Финансы"/>
      <sheetName val="9.1"/>
      <sheetName val="10"/>
      <sheetName val="Библиотека"/>
      <sheetName val="VZZ_-_skutečnost"/>
      <sheetName val="VZZ_-_plán"/>
      <sheetName val="Лист1_(2)"/>
      <sheetName val="Balance_Sheet"/>
      <sheetName val="Фин_план"/>
      <sheetName val="FX_rates"/>
      <sheetName val="Aktiva_a_pasiva_2006"/>
      <sheetName val="Откл__по_фин__рез"/>
      <sheetName val="Sheet_Index"/>
      <sheetName val="1997_fin__res_"/>
      <sheetName val="exch__rates"/>
      <sheetName val="ВГОК_2011"/>
      <sheetName val="EC552378_Corp_Cusip8"/>
      <sheetName val="TT333718_Govt"/>
      <sheetName val="карта_метрик"/>
      <sheetName val="Imp__Sensitivity"/>
      <sheetName val="ост_ТМЦ"/>
      <sheetName val="Приложение_4"/>
      <sheetName val="нормы_5_лет"/>
      <sheetName val="2012г_"/>
      <sheetName val="EBITDA_Bridges_v_Budget"/>
      <sheetName val="Реестр_26_11_08"/>
      <sheetName val="9_мес12"/>
      <sheetName val="1_пол12"/>
      <sheetName val="4__Ratios"/>
      <sheetName val="Виды_затрат"/>
      <sheetName val="Единицы_консолидации"/>
      <sheetName val="Виды_движения"/>
      <sheetName val="Движение_по_месяцам"/>
      <sheetName val="форма_6_1"/>
      <sheetName val="дек_разв_2011"/>
      <sheetName val="_Форма_П6_1_"/>
      <sheetName val="СВОД_Ф15"/>
      <sheetName val="FCF"/>
      <sheetName val="станции дороги"/>
      <sheetName val="ПЛАН ПЛАТЕЖЕЙ НА"/>
      <sheetName val="СЕНТЯБРЬ++"/>
      <sheetName val="СЕНТЯБРЬ--"/>
      <sheetName val="Оглавление"/>
      <sheetName val="7_Простои"/>
      <sheetName val="Узкие места"/>
      <sheetName val="Выручка"/>
      <sheetName val="Смета"/>
      <sheetName val="Цены реализации"/>
      <sheetName val="Продажи_план_ММД"/>
      <sheetName val="1_Summary"/>
      <sheetName val="Цены входящие_1"/>
      <sheetName val="Цены входящие_2"/>
      <sheetName val="_Запасы"/>
      <sheetName val="13_ Вспом_ и энергетика _2_"/>
      <sheetName val="Ремонты и ОВИ"/>
      <sheetName val="15_ Инвестпрогр_"/>
      <sheetName val="5_ Цены вх_ сырья"/>
      <sheetName val="5_ Влияние цен на сырье"/>
      <sheetName val="6_ Расход"/>
      <sheetName val="7_ Ремонты _ ОВИ"/>
      <sheetName val="7_ Пример графика"/>
      <sheetName val="7_ вариант 2"/>
      <sheetName val="7_ прил_ прод_ть рем_"/>
      <sheetName val="Вспом_ материалы"/>
      <sheetName val="8_ PL"/>
      <sheetName val="Слайд vc_fc_cc"/>
      <sheetName val="9_ Сарех Свод"/>
      <sheetName val="4_ KPI"/>
      <sheetName val="6_ Исходная инф_"/>
      <sheetName val="Мощности"/>
      <sheetName val="6_ Мощности ГОКи"/>
      <sheetName val="Материалы СЦ"/>
      <sheetName val="2 Параметры"/>
      <sheetName val="Грузополучатели - список"/>
      <sheetName val="Справочник"/>
      <sheetName val="4_ГОКи"/>
      <sheetName val="ф.14"/>
      <sheetName val="статьи ЕФО"/>
      <sheetName val="pasiva-skute_nost"/>
      <sheetName val="Смета  январь"/>
      <sheetName val="исх"/>
      <sheetName val="Ф14"/>
      <sheetName val="20 Коммерческие расходы"/>
      <sheetName val="декабрь факт"/>
      <sheetName val="Plan_acc"/>
      <sheetName val="ENA 9.30.14"/>
      <sheetName val="3.2.1. Report"/>
      <sheetName val="3.2 P&amp;L"/>
      <sheetName val="бюджет"/>
      <sheetName val="отчет"/>
      <sheetName val="MAIN_page"/>
      <sheetName val="4 Программа повышения эфф-сти"/>
      <sheetName val="4 ППЭ кратко (2)"/>
      <sheetName val="SALES CZK"/>
      <sheetName val="cahh cost конц"/>
      <sheetName val="Service"/>
      <sheetName val="Структура портфеля"/>
      <sheetName val="Banka"/>
      <sheetName val="каталог"/>
      <sheetName val="Справочник ГП"/>
      <sheetName val="Структура выручки"/>
      <sheetName val="Страна"/>
      <sheetName val="Прочие компании"/>
      <sheetName val="Компании группы"/>
      <sheetName val="Формы"/>
      <sheetName val="1п"/>
      <sheetName val="Вспомогательный"/>
      <sheetName val="SpInputs"/>
      <sheetName val="COGS _base_"/>
      <sheetName val="CashFlows"/>
      <sheetName val="XLR_NoRangeSheet"/>
      <sheetName val="Info"/>
      <sheetName val=" Расчет ЭКГ №49 "/>
      <sheetName val="Выпадающий список"/>
      <sheetName val="Финансирование (руб)"/>
      <sheetName val="Справочник БЕ Организаций"/>
      <sheetName val="Позиции "/>
      <sheetName val="Статусы"/>
      <sheetName val="свод ПП (ДЭФ)"/>
      <sheetName val="v1"/>
      <sheetName val="v2"/>
      <sheetName val="v2 (для гист.)"/>
      <sheetName val="СВОД для отправки"/>
      <sheetName val="Матрица целей"/>
      <sheetName val="Статус ZBB"/>
      <sheetName val="Статус ZBB (кол-во идей)"/>
      <sheetName val="Статус ZBB (эффект по идеям)"/>
      <sheetName val="Свод по цехам"/>
      <sheetName val="Прочее"/>
      <sheetName val="УГЭ"/>
      <sheetName val="КХП"/>
      <sheetName val="КПС"/>
      <sheetName val="Лист4"/>
      <sheetName val="Свод по мероприятиям"/>
      <sheetName val="ЦПШБ"/>
      <sheetName val="ЦРМО-3"/>
      <sheetName val="Матрица целей ФЛЦ"/>
      <sheetName val="ФЛЦ"/>
      <sheetName val="Матрица целей КЦ"/>
      <sheetName val="КЦ"/>
      <sheetName val="Прочие мероприятия"/>
      <sheetName val="Матрица целей КСЦ"/>
      <sheetName val="КСЦ"/>
      <sheetName val="Матрица целей РБЦ"/>
      <sheetName val="РБЦ"/>
      <sheetName val="Матрица целей ДЦ"/>
      <sheetName val="ДЦ"/>
      <sheetName val="сопоставление с целью"/>
      <sheetName val="Матрица целей (без В)"/>
      <sheetName val="сопоставление с целью (без В)"/>
      <sheetName val="Гистограмма"/>
      <sheetName val="brew rub"/>
      <sheetName val="КлассНKМК"/>
      <sheetName val="Index"/>
      <sheetName val="Tables"/>
      <sheetName val="Tools"/>
      <sheetName val="Лист2"/>
      <sheetName val="zan_osn"/>
      <sheetName val="ФРВ_250_1"/>
      <sheetName val="Constants"/>
      <sheetName val="NIUs"/>
      <sheetName val="текучесть"/>
      <sheetName val="на 29.10.2021"/>
      <sheetName val="VZZ_-_skutečnost1"/>
      <sheetName val="VZZ_-_plán1"/>
      <sheetName val="Лист1_(2)1"/>
      <sheetName val="Balance_Sheet1"/>
      <sheetName val="FX_rates1"/>
      <sheetName val="Фин_план1"/>
      <sheetName val="Aktiva_a_pasiva_20061"/>
      <sheetName val="Откл__по_фин__рез1"/>
      <sheetName val="Sheet_Index1"/>
      <sheetName val="1997_fin__res_1"/>
      <sheetName val="exch__rates1"/>
      <sheetName val="ВГОК_20111"/>
      <sheetName val="EC552378_Corp_Cusip81"/>
      <sheetName val="TT333718_Govt1"/>
      <sheetName val="карта_метрик1"/>
      <sheetName val="Imp__Sensitivity1"/>
      <sheetName val="нормы_5_лет1"/>
      <sheetName val="ост_ТМЦ1"/>
      <sheetName val="Приложение_41"/>
      <sheetName val="2012г_1"/>
      <sheetName val="9_мес121"/>
      <sheetName val="1_пол121"/>
      <sheetName val="4__Ratios1"/>
      <sheetName val="Виды_затрат1"/>
      <sheetName val="Единицы_консолидации1"/>
      <sheetName val="Виды_движения1"/>
      <sheetName val="EBITDA_Bridges_v_Budget1"/>
      <sheetName val="Реестр_26_11_081"/>
      <sheetName val="форма_6_11"/>
      <sheetName val="дек_разв_20111"/>
      <sheetName val="_Форма_П6_1_1"/>
      <sheetName val="СВОД_Ф151"/>
      <sheetName val="Движение_по_месяцам1"/>
      <sheetName val="июнь_пл-факт__изм"/>
      <sheetName val="19_CAPEX"/>
      <sheetName val="П_ПП_МП"/>
      <sheetName val="KPI_2014_дробление"/>
      <sheetName val="Данные_для_расчета"/>
      <sheetName val="3__CFS"/>
      <sheetName val="9a__PP&amp;E"/>
      <sheetName val="10__Intangibles"/>
      <sheetName val="14_2_NRV_allowance"/>
      <sheetName val="8__Income_tax"/>
      <sheetName val="14_1_Inventory"/>
      <sheetName val="6_2_COS"/>
      <sheetName val="1_2__BS-IS_2009"/>
      <sheetName val="ф_2_3"/>
      <sheetName val="GAP_для_проработки"/>
      <sheetName val="26_11"/>
      <sheetName val="НТМК_Сталь"/>
      <sheetName val="Ф15_(Секвестр)1"/>
      <sheetName val="на_12_09_14"/>
      <sheetName val="Общий_1"/>
      <sheetName val="Формат_2"/>
      <sheetName val="06_11"/>
      <sheetName val="2_2_HSVC_slag_unprep"/>
      <sheetName val="2_1__HSVC_slag_prepared"/>
      <sheetName val="2_3__NTMK_Slag"/>
      <sheetName val="5__Changes_in_WIP_FG_(SAP)"/>
      <sheetName val="5__Changes_in_WIP_FG_(SAP)_(2)"/>
      <sheetName val="Production_data"/>
      <sheetName val="3_2_Sales_to_Vanchem"/>
      <sheetName val="1__Production"/>
      <sheetName val="3_1_Sales"/>
      <sheetName val="4_"/>
      <sheetName val="UFOP_(factor)"/>
      <sheetName val="UFOP_(data)"/>
      <sheetName val="Ф2_3"/>
      <sheetName val="Таштагол_т_т"/>
      <sheetName val="1_Общая_информация"/>
      <sheetName val="9_1"/>
      <sheetName val="станции_дороги"/>
      <sheetName val="ПЛАН_ПЛАТЕЖЕЙ_НА"/>
      <sheetName val="2_Параметры"/>
      <sheetName val="Грузополучатели_-_список"/>
      <sheetName val="Узкие_места"/>
      <sheetName val="Цены_реализации"/>
      <sheetName val="Цены_входящие_1"/>
      <sheetName val="Цены_входящие_2"/>
      <sheetName val="13__Вспом__и_энергетика__2_"/>
      <sheetName val="Ремонты_и_ОВИ"/>
      <sheetName val="15__Инвестпрогр_"/>
      <sheetName val="5__Цены_вх__сырья"/>
      <sheetName val="5__Влияние_цен_на_сырье"/>
      <sheetName val="6__Расход"/>
      <sheetName val="7__Ремонты___ОВИ"/>
      <sheetName val="7__Пример_графика"/>
      <sheetName val="7__вариант_2"/>
      <sheetName val="7__прил__прод_ть_рем_"/>
      <sheetName val="Вспом__материалы"/>
      <sheetName val="8__PL"/>
      <sheetName val="Слайд_vc_fc_cc"/>
      <sheetName val="9__Сарех_Свод"/>
      <sheetName val="4__KPI"/>
      <sheetName val="6__Исходная_инф_"/>
      <sheetName val="6__Мощности_ГОКи"/>
      <sheetName val="Материалы_СЦ"/>
      <sheetName val="ф_14"/>
      <sheetName val="статьи_ЕФО"/>
      <sheetName val="Смета__январь"/>
      <sheetName val="20_Коммерческие_расходы"/>
      <sheetName val="декабрь_факт"/>
      <sheetName val="ENA_9_30_14"/>
      <sheetName val="3_2_1__Report"/>
      <sheetName val="3_2_P&amp;L"/>
      <sheetName val="4_Программа_повышения_эфф-сти"/>
      <sheetName val="4_ППЭ_кратко_(2)"/>
      <sheetName val="SALES_CZK"/>
      <sheetName val="cahh_cost_конц"/>
      <sheetName val="Структура_портфеля"/>
      <sheetName val="Справочник_ГП"/>
      <sheetName val="Структура_выручки"/>
      <sheetName val="Прочие_компании"/>
      <sheetName val="Компании_группы"/>
      <sheetName val="COGS__base_"/>
      <sheetName val="_Расчет_ЭКГ_№49_"/>
      <sheetName val="Выпадающий_список"/>
      <sheetName val="Финансирование_(руб)"/>
      <sheetName val="Справочник_БЕ_Организаций"/>
      <sheetName val="Позиции_"/>
      <sheetName val="свод_ПП_(ДЭФ)"/>
      <sheetName val="brew_rub"/>
      <sheetName val="v2_(для_гист_)"/>
      <sheetName val="СВОД_для_отправки"/>
      <sheetName val="Матрица_целей"/>
      <sheetName val="Статус_ZBB"/>
      <sheetName val="Статус_ZBB_(кол-во_идей)"/>
      <sheetName val="Статус_ZBB_(эффект_по_идеям)"/>
      <sheetName val="Свод_по_цехам"/>
      <sheetName val="Свод_по_мероприятиям"/>
      <sheetName val="Матрица_целей_ФЛЦ"/>
      <sheetName val="Матрица_целей_КЦ"/>
      <sheetName val="Прочие_мероприятия"/>
      <sheetName val="Матрица_целей_КСЦ"/>
      <sheetName val="Матрица_целей_РБЦ"/>
      <sheetName val="Матрица_целей_ДЦ"/>
      <sheetName val="сопоставление_с_целью"/>
      <sheetName val="Матрица_целей_(без_В)"/>
      <sheetName val="сопоставление_с_целью_(без_В)"/>
      <sheetName val="Для приказа 2020"/>
      <sheetName val="Оперативный план "/>
      <sheetName val="PL 12m SevGOK"/>
      <sheetName val="AR balance 2020"/>
      <sheetName val="TB2020"/>
      <sheetName val="AR balance 2019"/>
      <sheetName val="2 мес. "/>
      <sheetName val="Sum"/>
      <sheetName val="share price 2002"/>
      <sheetName val="E (factor)"/>
      <sheetName val="4"/>
      <sheetName val="VZZ_-_skutečnost4"/>
      <sheetName val="VZZ_-_plán4"/>
      <sheetName val="Лист1_(2)4"/>
      <sheetName val="Balance_Sheet4"/>
      <sheetName val="Фин_план4"/>
      <sheetName val="форма_6_14"/>
      <sheetName val="FX_rates4"/>
      <sheetName val="дек_разв_20114"/>
      <sheetName val="_Форма_П6_1_4"/>
      <sheetName val="СВОД_Ф154"/>
      <sheetName val="июнь_пл-факт__изм3"/>
      <sheetName val="19_CAPEX3"/>
      <sheetName val="П_ПП_МП3"/>
      <sheetName val="Aktiva_a_pasiva_20064"/>
      <sheetName val="Откл__по_фин__рез4"/>
      <sheetName val="Sheet_Index4"/>
      <sheetName val="1997_fin__res_4"/>
      <sheetName val="exch__rates4"/>
      <sheetName val="ВГОК_20114"/>
      <sheetName val="EC552378_Corp_Cusip84"/>
      <sheetName val="TT333718_Govt4"/>
      <sheetName val="карта_метрик4"/>
      <sheetName val="Imp__Sensitivity4"/>
      <sheetName val="нормы_5_лет4"/>
      <sheetName val="EBITDA_Bridges_v_Budget4"/>
      <sheetName val="Реестр_26_11_084"/>
      <sheetName val="ост_ТМЦ4"/>
      <sheetName val="Приложение_44"/>
      <sheetName val="Движение_по_месяцам4"/>
      <sheetName val="2012г_4"/>
      <sheetName val="9_мес124"/>
      <sheetName val="1_пол124"/>
      <sheetName val="4__Ratios4"/>
      <sheetName val="Виды_затрат4"/>
      <sheetName val="Единицы_консолидации4"/>
      <sheetName val="Виды_движения4"/>
      <sheetName val="ф_2_33"/>
      <sheetName val="KPI_2014_дробление3"/>
      <sheetName val="Данные_для_расчета3"/>
      <sheetName val="3__CFS3"/>
      <sheetName val="9a__PP&amp;E3"/>
      <sheetName val="10__Intangibles3"/>
      <sheetName val="14_2_NRV_allowance3"/>
      <sheetName val="8__Income_tax3"/>
      <sheetName val="14_1_Inventory3"/>
      <sheetName val="6_2_COS3"/>
      <sheetName val="1_2__BS-IS_20093"/>
      <sheetName val="GAP_для_проработки3"/>
      <sheetName val="4_3"/>
      <sheetName val="2_2_HSVC_slag_unprep3"/>
      <sheetName val="2_1__HSVC_slag_prepared3"/>
      <sheetName val="2_3__NTMK_Slag3"/>
      <sheetName val="5__Changes_in_WIP_FG_(SAP)3"/>
      <sheetName val="5__Changes_in_WIP_FG_(SAP)_(2)3"/>
      <sheetName val="Production_data3"/>
      <sheetName val="3_2_Sales_to_Vanchem3"/>
      <sheetName val="1__Production3"/>
      <sheetName val="3_1_Sales3"/>
      <sheetName val="26_113"/>
      <sheetName val="НТМК_Сталь3"/>
      <sheetName val="Ф15_(Секвестр)13"/>
      <sheetName val="на_12_09_143"/>
      <sheetName val="Общий_13"/>
      <sheetName val="Формат_23"/>
      <sheetName val="06_113"/>
      <sheetName val="UFOP_(factor)3"/>
      <sheetName val="UFOP_(data)3"/>
      <sheetName val="Ф2_33"/>
      <sheetName val="Таштагол_т_т3"/>
      <sheetName val="1_Общая_информация3"/>
      <sheetName val="9_13"/>
      <sheetName val="станции_дороги3"/>
      <sheetName val="ПЛАН_ПЛАТЕЖЕЙ_НА3"/>
      <sheetName val="Узкие_места3"/>
      <sheetName val="Цены_реализации3"/>
      <sheetName val="Цены_входящие_13"/>
      <sheetName val="Цены_входящие_23"/>
      <sheetName val="13__Вспом__и_энергетика__2_3"/>
      <sheetName val="Ремонты_и_ОВИ3"/>
      <sheetName val="15__Инвестпрогр_3"/>
      <sheetName val="5__Цены_вх__сырья3"/>
      <sheetName val="5__Влияние_цен_на_сырье3"/>
      <sheetName val="6__Расход3"/>
      <sheetName val="7__Ремонты___ОВИ3"/>
      <sheetName val="7__Пример_графика3"/>
      <sheetName val="7__вариант_23"/>
      <sheetName val="7__прил__прод_ть_рем_3"/>
      <sheetName val="Вспом__материалы3"/>
      <sheetName val="8__PL3"/>
      <sheetName val="Слайд_vc_fc_cc3"/>
      <sheetName val="9__Сарех_Свод3"/>
      <sheetName val="4__KPI3"/>
      <sheetName val="6__Исходная_инф_3"/>
      <sheetName val="6__Мощности_ГОКи3"/>
      <sheetName val="Материалы_СЦ3"/>
      <sheetName val="2_Параметры3"/>
      <sheetName val="Грузополучатели_-_список3"/>
      <sheetName val="ф_143"/>
      <sheetName val="статьи_ЕФО3"/>
      <sheetName val="Смета__январь3"/>
      <sheetName val="20_Коммерческие_расходы3"/>
      <sheetName val="декабрь_факт3"/>
      <sheetName val="ENA_9_30_143"/>
      <sheetName val="3_2_1__Report3"/>
      <sheetName val="3_2_P&amp;L3"/>
      <sheetName val="4_Программа_повышения_эфф-сти3"/>
      <sheetName val="4_ППЭ_кратко_(2)3"/>
      <sheetName val="SALES_CZK3"/>
      <sheetName val="cahh_cost_конц3"/>
      <sheetName val="Структура_портфеля3"/>
      <sheetName val="Справочник_ГП3"/>
      <sheetName val="Структура_выручки3"/>
      <sheetName val="Прочие_компании3"/>
      <sheetName val="Компании_группы3"/>
      <sheetName val="COGS__base_3"/>
      <sheetName val="_Расчет_ЭКГ_№49_3"/>
      <sheetName val="Выпадающий_список3"/>
      <sheetName val="Финансирование_(руб)3"/>
      <sheetName val="Справочник_БЕ_Организаций3"/>
      <sheetName val="Позиции_3"/>
      <sheetName val="свод_ПП_(ДЭФ)3"/>
      <sheetName val="brew_rub3"/>
      <sheetName val="v2_(для_гист_)3"/>
      <sheetName val="СВОД_для_отправки3"/>
      <sheetName val="Матрица_целей3"/>
      <sheetName val="Статус_ZBB3"/>
      <sheetName val="Статус_ZBB_(кол-во_идей)3"/>
      <sheetName val="Статус_ZBB_(эффект_по_идеям)3"/>
      <sheetName val="Свод_по_цехам3"/>
      <sheetName val="Свод_по_мероприятиям3"/>
      <sheetName val="Матрица_целей_ФЛЦ3"/>
      <sheetName val="Матрица_целей_КЦ3"/>
      <sheetName val="Прочие_мероприятия3"/>
      <sheetName val="Матрица_целей_КСЦ3"/>
      <sheetName val="Матрица_целей_РБЦ3"/>
      <sheetName val="Матрица_целей_ДЦ3"/>
      <sheetName val="сопоставление_с_целью3"/>
      <sheetName val="Матрица_целей_(без_В)3"/>
      <sheetName val="сопоставление_с_целью_(без_В)3"/>
      <sheetName val="на_29_10_20212"/>
      <sheetName val="VZZ_-_skutečnost2"/>
      <sheetName val="VZZ_-_plán2"/>
      <sheetName val="Лист1_(2)2"/>
      <sheetName val="Balance_Sheet2"/>
      <sheetName val="Фин_план2"/>
      <sheetName val="форма_6_12"/>
      <sheetName val="FX_rates2"/>
      <sheetName val="дек_разв_20112"/>
      <sheetName val="_Форма_П6_1_2"/>
      <sheetName val="СВОД_Ф152"/>
      <sheetName val="июнь_пл-факт__изм1"/>
      <sheetName val="19_CAPEX1"/>
      <sheetName val="П_ПП_МП1"/>
      <sheetName val="Aktiva_a_pasiva_20062"/>
      <sheetName val="Откл__по_фин__рез2"/>
      <sheetName val="Sheet_Index2"/>
      <sheetName val="1997_fin__res_2"/>
      <sheetName val="exch__rates2"/>
      <sheetName val="ВГОК_20112"/>
      <sheetName val="EC552378_Corp_Cusip82"/>
      <sheetName val="TT333718_Govt2"/>
      <sheetName val="карта_метрик2"/>
      <sheetName val="Imp__Sensitivity2"/>
      <sheetName val="нормы_5_лет2"/>
      <sheetName val="EBITDA_Bridges_v_Budget2"/>
      <sheetName val="Реестр_26_11_082"/>
      <sheetName val="ост_ТМЦ2"/>
      <sheetName val="Приложение_42"/>
      <sheetName val="Движение_по_месяцам2"/>
      <sheetName val="2012г_2"/>
      <sheetName val="9_мес122"/>
      <sheetName val="1_пол122"/>
      <sheetName val="4__Ratios2"/>
      <sheetName val="Виды_затрат2"/>
      <sheetName val="Единицы_консолидации2"/>
      <sheetName val="Виды_движения2"/>
      <sheetName val="ф_2_31"/>
      <sheetName val="KPI_2014_дробление1"/>
      <sheetName val="Данные_для_расчета1"/>
      <sheetName val="3__CFS1"/>
      <sheetName val="9a__PP&amp;E1"/>
      <sheetName val="10__Intangibles1"/>
      <sheetName val="14_2_NRV_allowance1"/>
      <sheetName val="8__Income_tax1"/>
      <sheetName val="14_1_Inventory1"/>
      <sheetName val="6_2_COS1"/>
      <sheetName val="1_2__BS-IS_20091"/>
      <sheetName val="GAP_для_проработки1"/>
      <sheetName val="4_1"/>
      <sheetName val="2_2_HSVC_slag_unprep1"/>
      <sheetName val="2_1__HSVC_slag_prepared1"/>
      <sheetName val="2_3__NTMK_Slag1"/>
      <sheetName val="5__Changes_in_WIP_FG_(SAP)1"/>
      <sheetName val="5__Changes_in_WIP_FG_(SAP)_(2)1"/>
      <sheetName val="Production_data1"/>
      <sheetName val="3_2_Sales_to_Vanchem1"/>
      <sheetName val="1__Production1"/>
      <sheetName val="3_1_Sales1"/>
      <sheetName val="26_111"/>
      <sheetName val="НТМК_Сталь1"/>
      <sheetName val="Ф15_(Секвестр)11"/>
      <sheetName val="на_12_09_141"/>
      <sheetName val="Общий_11"/>
      <sheetName val="Формат_21"/>
      <sheetName val="06_111"/>
      <sheetName val="UFOP_(factor)1"/>
      <sheetName val="UFOP_(data)1"/>
      <sheetName val="Ф2_31"/>
      <sheetName val="Таштагол_т_т1"/>
      <sheetName val="1_Общая_информация1"/>
      <sheetName val="9_11"/>
      <sheetName val="станции_дороги1"/>
      <sheetName val="ПЛАН_ПЛАТЕЖЕЙ_НА1"/>
      <sheetName val="Узкие_места1"/>
      <sheetName val="Цены_реализации1"/>
      <sheetName val="Цены_входящие_11"/>
      <sheetName val="Цены_входящие_21"/>
      <sheetName val="13__Вспом__и_энергетика__2_1"/>
      <sheetName val="Ремонты_и_ОВИ1"/>
      <sheetName val="15__Инвестпрогр_1"/>
      <sheetName val="5__Цены_вх__сырья1"/>
      <sheetName val="5__Влияние_цен_на_сырье1"/>
      <sheetName val="6__Расход1"/>
      <sheetName val="7__Ремонты___ОВИ1"/>
      <sheetName val="7__Пример_графика1"/>
      <sheetName val="7__вариант_21"/>
      <sheetName val="7__прил__прод_ть_рем_1"/>
      <sheetName val="Вспом__материалы1"/>
      <sheetName val="8__PL1"/>
      <sheetName val="Слайд_vc_fc_cc1"/>
      <sheetName val="9__Сарех_Свод1"/>
      <sheetName val="4__KPI1"/>
      <sheetName val="6__Исходная_инф_1"/>
      <sheetName val="6__Мощности_ГОКи1"/>
      <sheetName val="Материалы_СЦ1"/>
      <sheetName val="2_Параметры1"/>
      <sheetName val="Грузополучатели_-_список1"/>
      <sheetName val="ф_141"/>
      <sheetName val="статьи_ЕФО1"/>
      <sheetName val="Смета__январь1"/>
      <sheetName val="20_Коммерческие_расходы1"/>
      <sheetName val="декабрь_факт1"/>
      <sheetName val="ENA_9_30_141"/>
      <sheetName val="3_2_1__Report1"/>
      <sheetName val="3_2_P&amp;L1"/>
      <sheetName val="4_Программа_повышения_эфф-сти1"/>
      <sheetName val="4_ППЭ_кратко_(2)1"/>
      <sheetName val="SALES_CZK1"/>
      <sheetName val="cahh_cost_конц1"/>
      <sheetName val="Структура_портфеля1"/>
      <sheetName val="Справочник_ГП1"/>
      <sheetName val="Структура_выручки1"/>
      <sheetName val="Прочие_компании1"/>
      <sheetName val="Компании_группы1"/>
      <sheetName val="COGS__base_1"/>
      <sheetName val="_Расчет_ЭКГ_№49_1"/>
      <sheetName val="Выпадающий_список1"/>
      <sheetName val="Финансирование_(руб)1"/>
      <sheetName val="Справочник_БЕ_Организаций1"/>
      <sheetName val="Позиции_1"/>
      <sheetName val="свод_ПП_(ДЭФ)1"/>
      <sheetName val="brew_rub1"/>
      <sheetName val="v2_(для_гист_)1"/>
      <sheetName val="СВОД_для_отправки1"/>
      <sheetName val="Матрица_целей1"/>
      <sheetName val="Статус_ZBB1"/>
      <sheetName val="Статус_ZBB_(кол-во_идей)1"/>
      <sheetName val="Статус_ZBB_(эффект_по_идеям)1"/>
      <sheetName val="Свод_по_цехам1"/>
      <sheetName val="Свод_по_мероприятиям1"/>
      <sheetName val="Матрица_целей_ФЛЦ1"/>
      <sheetName val="Матрица_целей_КЦ1"/>
      <sheetName val="Прочие_мероприятия1"/>
      <sheetName val="Матрица_целей_КСЦ1"/>
      <sheetName val="Матрица_целей_РБЦ1"/>
      <sheetName val="Матрица_целей_ДЦ1"/>
      <sheetName val="сопоставление_с_целью1"/>
      <sheetName val="Матрица_целей_(без_В)1"/>
      <sheetName val="сопоставление_с_целью_(без_В)1"/>
      <sheetName val="на_29_10_2021"/>
      <sheetName val="Для_приказа_2020"/>
      <sheetName val="Оперативный_план_"/>
      <sheetName val="PL_12m_SevGOK"/>
      <sheetName val="AR_balance_2020"/>
      <sheetName val="AR_balance_2019"/>
      <sheetName val="2_мес__"/>
      <sheetName val="Для_приказа_20202"/>
      <sheetName val="Оперативный_план_2"/>
      <sheetName val="PL_12m_SevGOK2"/>
      <sheetName val="AR_balance_20202"/>
      <sheetName val="AR_balance_20192"/>
      <sheetName val="2_мес__2"/>
      <sheetName val="VZZ_-_skutečnost3"/>
      <sheetName val="VZZ_-_plán3"/>
      <sheetName val="Лист1_(2)3"/>
      <sheetName val="Balance_Sheet3"/>
      <sheetName val="Фин_план3"/>
      <sheetName val="форма_6_13"/>
      <sheetName val="FX_rates3"/>
      <sheetName val="дек_разв_20113"/>
      <sheetName val="_Форма_П6_1_3"/>
      <sheetName val="СВОД_Ф153"/>
      <sheetName val="июнь_пл-факт__изм2"/>
      <sheetName val="19_CAPEX2"/>
      <sheetName val="П_ПП_МП2"/>
      <sheetName val="Aktiva_a_pasiva_20063"/>
      <sheetName val="Откл__по_фин__рез3"/>
      <sheetName val="Sheet_Index3"/>
      <sheetName val="1997_fin__res_3"/>
      <sheetName val="exch__rates3"/>
      <sheetName val="ВГОК_20113"/>
      <sheetName val="EC552378_Corp_Cusip83"/>
      <sheetName val="TT333718_Govt3"/>
      <sheetName val="карта_метрик3"/>
      <sheetName val="Imp__Sensitivity3"/>
      <sheetName val="нормы_5_лет3"/>
      <sheetName val="EBITDA_Bridges_v_Budget3"/>
      <sheetName val="Реестр_26_11_083"/>
      <sheetName val="ост_ТМЦ3"/>
      <sheetName val="Приложение_43"/>
      <sheetName val="Движение_по_месяцам3"/>
      <sheetName val="2012г_3"/>
      <sheetName val="9_мес123"/>
      <sheetName val="1_пол123"/>
      <sheetName val="4__Ratios3"/>
      <sheetName val="Виды_затрат3"/>
      <sheetName val="Единицы_консолидации3"/>
      <sheetName val="Виды_движения3"/>
      <sheetName val="ф_2_32"/>
      <sheetName val="KPI_2014_дробление2"/>
      <sheetName val="Данные_для_расчета2"/>
      <sheetName val="3__CFS2"/>
      <sheetName val="9a__PP&amp;E2"/>
      <sheetName val="10__Intangibles2"/>
      <sheetName val="14_2_NRV_allowance2"/>
      <sheetName val="8__Income_tax2"/>
      <sheetName val="14_1_Inventory2"/>
      <sheetName val="6_2_COS2"/>
      <sheetName val="1_2__BS-IS_20092"/>
      <sheetName val="GAP_для_проработки2"/>
      <sheetName val="4_2"/>
      <sheetName val="2_2_HSVC_slag_unprep2"/>
      <sheetName val="2_1__HSVC_slag_prepared2"/>
      <sheetName val="2_3__NTMK_Slag2"/>
      <sheetName val="5__Changes_in_WIP_FG_(SAP)2"/>
      <sheetName val="5__Changes_in_WIP_FG_(SAP)_(2)2"/>
      <sheetName val="Production_data2"/>
      <sheetName val="3_2_Sales_to_Vanchem2"/>
      <sheetName val="1__Production2"/>
      <sheetName val="3_1_Sales2"/>
      <sheetName val="26_112"/>
      <sheetName val="НТМК_Сталь2"/>
      <sheetName val="Ф15_(Секвестр)12"/>
      <sheetName val="на_12_09_142"/>
      <sheetName val="Общий_12"/>
      <sheetName val="Формат_22"/>
      <sheetName val="06_112"/>
      <sheetName val="UFOP_(factor)2"/>
      <sheetName val="UFOP_(data)2"/>
      <sheetName val="Ф2_32"/>
      <sheetName val="Таштагол_т_т2"/>
      <sheetName val="1_Общая_информация2"/>
      <sheetName val="9_12"/>
      <sheetName val="станции_дороги2"/>
      <sheetName val="ПЛАН_ПЛАТЕЖЕЙ_НА2"/>
      <sheetName val="Узкие_места2"/>
      <sheetName val="Цены_реализации2"/>
      <sheetName val="Цены_входящие_12"/>
      <sheetName val="Цены_входящие_22"/>
      <sheetName val="13__Вспом__и_энергетика__2_2"/>
      <sheetName val="Ремонты_и_ОВИ2"/>
      <sheetName val="15__Инвестпрогр_2"/>
      <sheetName val="5__Цены_вх__сырья2"/>
      <sheetName val="5__Влияние_цен_на_сырье2"/>
      <sheetName val="6__Расход2"/>
      <sheetName val="7__Ремонты___ОВИ2"/>
      <sheetName val="7__Пример_графика2"/>
      <sheetName val="7__вариант_22"/>
      <sheetName val="7__прил__прод_ть_рем_2"/>
      <sheetName val="Вспом__материалы2"/>
      <sheetName val="8__PL2"/>
      <sheetName val="Слайд_vc_fc_cc2"/>
      <sheetName val="9__Сарех_Свод2"/>
      <sheetName val="4__KPI2"/>
      <sheetName val="6__Исходная_инф_2"/>
      <sheetName val="6__Мощности_ГОКи2"/>
      <sheetName val="Материалы_СЦ2"/>
      <sheetName val="2_Параметры2"/>
      <sheetName val="Грузополучатели_-_список2"/>
      <sheetName val="ф_142"/>
      <sheetName val="статьи_ЕФО2"/>
      <sheetName val="Смета__январь2"/>
      <sheetName val="20_Коммерческие_расходы2"/>
      <sheetName val="декабрь_факт2"/>
      <sheetName val="ENA_9_30_142"/>
      <sheetName val="3_2_1__Report2"/>
      <sheetName val="3_2_P&amp;L2"/>
      <sheetName val="4_Программа_повышения_эфф-сти2"/>
      <sheetName val="4_ППЭ_кратко_(2)2"/>
      <sheetName val="SALES_CZK2"/>
      <sheetName val="cahh_cost_конц2"/>
      <sheetName val="Структура_портфеля2"/>
      <sheetName val="Справочник_ГП2"/>
      <sheetName val="Структура_выручки2"/>
      <sheetName val="Прочие_компании2"/>
      <sheetName val="Компании_группы2"/>
      <sheetName val="COGS__base_2"/>
      <sheetName val="_Расчет_ЭКГ_№49_2"/>
      <sheetName val="Выпадающий_список2"/>
      <sheetName val="Финансирование_(руб)2"/>
      <sheetName val="Справочник_БЕ_Организаций2"/>
      <sheetName val="Позиции_2"/>
      <sheetName val="свод_ПП_(ДЭФ)2"/>
      <sheetName val="brew_rub2"/>
      <sheetName val="v2_(для_гист_)2"/>
      <sheetName val="СВОД_для_отправки2"/>
      <sheetName val="Матрица_целей2"/>
      <sheetName val="Статус_ZBB2"/>
      <sheetName val="Статус_ZBB_(кол-во_идей)2"/>
      <sheetName val="Статус_ZBB_(эффект_по_идеям)2"/>
      <sheetName val="Свод_по_цехам2"/>
      <sheetName val="Свод_по_мероприятиям2"/>
      <sheetName val="Матрица_целей_ФЛЦ2"/>
      <sheetName val="Матрица_целей_КЦ2"/>
      <sheetName val="Прочие_мероприятия2"/>
      <sheetName val="Матрица_целей_КСЦ2"/>
      <sheetName val="Матрица_целей_РБЦ2"/>
      <sheetName val="Матрица_целей_ДЦ2"/>
      <sheetName val="сопоставление_с_целью2"/>
      <sheetName val="Матрица_целей_(без_В)2"/>
      <sheetName val="сопоставление_с_целью_(без_В)2"/>
      <sheetName val="на_29_10_20211"/>
      <sheetName val="Для_приказа_20201"/>
      <sheetName val="Оперативный_план_1"/>
      <sheetName val="PL_12m_SevGOK1"/>
      <sheetName val="AR_balance_20201"/>
      <sheetName val="AR_balance_20191"/>
      <sheetName val="2_мес__1"/>
      <sheetName val="VZZ_-_skutečnost5"/>
      <sheetName val="VZZ_-_plán5"/>
      <sheetName val="Лист1_(2)5"/>
      <sheetName val="Balance_Sheet5"/>
      <sheetName val="Фин_план5"/>
      <sheetName val="форма_6_15"/>
      <sheetName val="FX_rates5"/>
      <sheetName val="дек_разв_20115"/>
      <sheetName val="_Форма_П6_1_5"/>
      <sheetName val="СВОД_Ф155"/>
      <sheetName val="июнь_пл-факт__изм4"/>
      <sheetName val="19_CAPEX4"/>
      <sheetName val="П_ПП_МП4"/>
      <sheetName val="Aktiva_a_pasiva_20065"/>
      <sheetName val="Откл__по_фин__рез5"/>
      <sheetName val="Sheet_Index5"/>
      <sheetName val="1997_fin__res_5"/>
      <sheetName val="exch__rates5"/>
      <sheetName val="ВГОК_20115"/>
      <sheetName val="EC552378_Corp_Cusip85"/>
      <sheetName val="TT333718_Govt5"/>
      <sheetName val="карта_метрик5"/>
      <sheetName val="Imp__Sensitivity5"/>
      <sheetName val="нормы_5_лет5"/>
      <sheetName val="EBITDA_Bridges_v_Budget5"/>
      <sheetName val="Реестр_26_11_085"/>
      <sheetName val="ост_ТМЦ5"/>
      <sheetName val="Приложение_45"/>
      <sheetName val="Движение_по_месяцам5"/>
      <sheetName val="2012г_5"/>
      <sheetName val="9_мес125"/>
      <sheetName val="1_пол125"/>
      <sheetName val="4__Ratios5"/>
      <sheetName val="Виды_затрат5"/>
      <sheetName val="Единицы_консолидации5"/>
      <sheetName val="Виды_движения5"/>
      <sheetName val="ф_2_34"/>
      <sheetName val="KPI_2014_дробление4"/>
      <sheetName val="Данные_для_расчета4"/>
      <sheetName val="3__CFS4"/>
      <sheetName val="9a__PP&amp;E4"/>
      <sheetName val="10__Intangibles4"/>
      <sheetName val="14_2_NRV_allowance4"/>
      <sheetName val="8__Income_tax4"/>
      <sheetName val="14_1_Inventory4"/>
      <sheetName val="6_2_COS4"/>
      <sheetName val="1_2__BS-IS_20094"/>
      <sheetName val="GAP_для_проработки4"/>
      <sheetName val="4_4"/>
      <sheetName val="2_2_HSVC_slag_unprep4"/>
      <sheetName val="2_1__HSVC_slag_prepared4"/>
      <sheetName val="2_3__NTMK_Slag4"/>
      <sheetName val="5__Changes_in_WIP_FG_(SAP)4"/>
      <sheetName val="5__Changes_in_WIP_FG_(SAP)_(2)4"/>
      <sheetName val="Production_data4"/>
      <sheetName val="3_2_Sales_to_Vanchem4"/>
      <sheetName val="1__Production4"/>
      <sheetName val="3_1_Sales4"/>
      <sheetName val="26_114"/>
      <sheetName val="НТМК_Сталь4"/>
      <sheetName val="Ф15_(Секвестр)14"/>
      <sheetName val="на_12_09_144"/>
      <sheetName val="Общий_14"/>
      <sheetName val="Формат_24"/>
      <sheetName val="06_114"/>
      <sheetName val="UFOP_(factor)4"/>
      <sheetName val="UFOP_(data)4"/>
      <sheetName val="Ф2_34"/>
      <sheetName val="Таштагол_т_т4"/>
      <sheetName val="1_Общая_информация4"/>
      <sheetName val="9_14"/>
      <sheetName val="станции_дороги4"/>
      <sheetName val="ПЛАН_ПЛАТЕЖЕЙ_НА4"/>
      <sheetName val="Узкие_места4"/>
      <sheetName val="Цены_реализации4"/>
      <sheetName val="Цены_входящие_14"/>
      <sheetName val="Цены_входящие_24"/>
      <sheetName val="13__Вспом__и_энергетика__2_4"/>
      <sheetName val="Ремонты_и_ОВИ4"/>
      <sheetName val="15__Инвестпрогр_4"/>
      <sheetName val="5__Цены_вх__сырья4"/>
      <sheetName val="5__Влияние_цен_на_сырье4"/>
      <sheetName val="6__Расход4"/>
      <sheetName val="7__Ремонты___ОВИ4"/>
      <sheetName val="7__Пример_графика4"/>
      <sheetName val="7__вариант_24"/>
      <sheetName val="7__прил__прод_ть_рем_4"/>
      <sheetName val="Вспом__материалы4"/>
      <sheetName val="8__PL4"/>
      <sheetName val="Слайд_vc_fc_cc4"/>
      <sheetName val="9__Сарех_Свод4"/>
      <sheetName val="4__KPI4"/>
      <sheetName val="6__Исходная_инф_4"/>
      <sheetName val="6__Мощности_ГОКи4"/>
      <sheetName val="Материалы_СЦ4"/>
      <sheetName val="2_Параметры4"/>
      <sheetName val="Грузополучатели_-_список4"/>
      <sheetName val="ф_144"/>
      <sheetName val="статьи_ЕФО4"/>
      <sheetName val="Смета__январь4"/>
      <sheetName val="20_Коммерческие_расходы4"/>
      <sheetName val="декабрь_факт4"/>
      <sheetName val="ENA_9_30_144"/>
      <sheetName val="3_2_1__Report4"/>
      <sheetName val="3_2_P&amp;L4"/>
      <sheetName val="4_Программа_повышения_эфф-сти4"/>
      <sheetName val="4_ППЭ_кратко_(2)4"/>
      <sheetName val="SALES_CZK4"/>
      <sheetName val="cahh_cost_конц4"/>
      <sheetName val="Структура_портфеля4"/>
      <sheetName val="Справочник_ГП4"/>
      <sheetName val="Структура_выручки4"/>
      <sheetName val="Прочие_компании4"/>
      <sheetName val="Компании_группы4"/>
      <sheetName val="COGS__base_4"/>
      <sheetName val="_Расчет_ЭКГ_№49_4"/>
      <sheetName val="Выпадающий_список4"/>
      <sheetName val="Финансирование_(руб)4"/>
      <sheetName val="Справочник_БЕ_Организаций4"/>
      <sheetName val="Позиции_4"/>
      <sheetName val="свод_ПП_(ДЭФ)4"/>
      <sheetName val="brew_rub4"/>
      <sheetName val="v2_(для_гист_)4"/>
      <sheetName val="СВОД_для_отправки4"/>
      <sheetName val="Матрица_целей4"/>
      <sheetName val="Статус_ZBB4"/>
      <sheetName val="Статус_ZBB_(кол-во_идей)4"/>
      <sheetName val="Статус_ZBB_(эффект_по_идеям)4"/>
      <sheetName val="Свод_по_цехам4"/>
      <sheetName val="Свод_по_мероприятиям4"/>
      <sheetName val="Матрица_целей_ФЛЦ4"/>
      <sheetName val="Матрица_целей_КЦ4"/>
      <sheetName val="Прочие_мероприятия4"/>
      <sheetName val="Матрица_целей_КСЦ4"/>
      <sheetName val="Матрица_целей_РБЦ4"/>
      <sheetName val="Матрица_целей_ДЦ4"/>
      <sheetName val="сопоставление_с_целью4"/>
      <sheetName val="Матрица_целей_(без_В)4"/>
      <sheetName val="сопоставление_с_целью_(без_В)4"/>
      <sheetName val="на_29_10_20213"/>
      <sheetName val="Для_приказа_20203"/>
      <sheetName val="Оперативный_план_3"/>
      <sheetName val="PL_12m_SevGOK3"/>
      <sheetName val="AR_balance_20203"/>
      <sheetName val="AR_balance_20193"/>
      <sheetName val="2_мес__3"/>
      <sheetName val="VZZ_-_skutečnost6"/>
      <sheetName val="VZZ_-_plán6"/>
      <sheetName val="Лист1_(2)6"/>
      <sheetName val="Balance_Sheet6"/>
      <sheetName val="Фин_план6"/>
      <sheetName val="форма_6_16"/>
      <sheetName val="FX_rates6"/>
      <sheetName val="дек_разв_20116"/>
      <sheetName val="_Форма_П6_1_6"/>
      <sheetName val="СВОД_Ф156"/>
      <sheetName val="июнь_пл-факт__изм5"/>
      <sheetName val="19_CAPEX5"/>
      <sheetName val="П_ПП_МП5"/>
      <sheetName val="Aktiva_a_pasiva_20066"/>
      <sheetName val="Откл__по_фин__рез6"/>
      <sheetName val="Sheet_Index6"/>
      <sheetName val="1997_fin__res_6"/>
      <sheetName val="exch__rates6"/>
      <sheetName val="ВГОК_20116"/>
      <sheetName val="EC552378_Corp_Cusip86"/>
      <sheetName val="TT333718_Govt6"/>
      <sheetName val="карта_метрик6"/>
      <sheetName val="Imp__Sensitivity6"/>
      <sheetName val="нормы_5_лет6"/>
      <sheetName val="EBITDA_Bridges_v_Budget6"/>
      <sheetName val="Реестр_26_11_086"/>
      <sheetName val="ост_ТМЦ6"/>
      <sheetName val="Приложение_46"/>
      <sheetName val="Движение_по_месяцам6"/>
      <sheetName val="2012г_6"/>
      <sheetName val="9_мес126"/>
      <sheetName val="1_пол126"/>
      <sheetName val="4__Ratios6"/>
      <sheetName val="Виды_затрат6"/>
      <sheetName val="Единицы_консолидации6"/>
      <sheetName val="Виды_движения6"/>
      <sheetName val="ф_2_35"/>
      <sheetName val="KPI_2014_дробление5"/>
      <sheetName val="Данные_для_расчета5"/>
      <sheetName val="3__CFS5"/>
      <sheetName val="9a__PP&amp;E5"/>
      <sheetName val="10__Intangibles5"/>
      <sheetName val="14_2_NRV_allowance5"/>
      <sheetName val="8__Income_tax5"/>
      <sheetName val="14_1_Inventory5"/>
      <sheetName val="6_2_COS5"/>
      <sheetName val="1_2__BS-IS_20095"/>
      <sheetName val="GAP_для_проработки5"/>
      <sheetName val="4_5"/>
      <sheetName val="2_2_HSVC_slag_unprep5"/>
      <sheetName val="2_1__HSVC_slag_prepared5"/>
      <sheetName val="2_3__NTMK_Slag5"/>
      <sheetName val="5__Changes_in_WIP_FG_(SAP)5"/>
      <sheetName val="5__Changes_in_WIP_FG_(SAP)_(2)5"/>
      <sheetName val="Production_data5"/>
      <sheetName val="3_2_Sales_to_Vanchem5"/>
      <sheetName val="1__Production5"/>
      <sheetName val="3_1_Sales5"/>
      <sheetName val="26_115"/>
      <sheetName val="НТМК_Сталь5"/>
      <sheetName val="Ф15_(Секвестр)15"/>
      <sheetName val="на_12_09_145"/>
      <sheetName val="Общий_15"/>
      <sheetName val="Формат_25"/>
      <sheetName val="06_115"/>
      <sheetName val="UFOP_(factor)5"/>
      <sheetName val="UFOP_(data)5"/>
      <sheetName val="Ф2_35"/>
      <sheetName val="Таштагол_т_т5"/>
      <sheetName val="1_Общая_информация5"/>
      <sheetName val="9_15"/>
      <sheetName val="станции_дороги5"/>
      <sheetName val="ПЛАН_ПЛАТЕЖЕЙ_НА5"/>
      <sheetName val="Узкие_места5"/>
      <sheetName val="Цены_реализации5"/>
      <sheetName val="Цены_входящие_15"/>
      <sheetName val="Цены_входящие_25"/>
      <sheetName val="13__Вспом__и_энергетика__2_5"/>
      <sheetName val="Ремонты_и_ОВИ5"/>
      <sheetName val="15__Инвестпрогр_5"/>
      <sheetName val="5__Цены_вх__сырья5"/>
      <sheetName val="5__Влияние_цен_на_сырье5"/>
      <sheetName val="6__Расход5"/>
      <sheetName val="7__Ремонты___ОВИ5"/>
      <sheetName val="7__Пример_графика5"/>
      <sheetName val="7__вариант_25"/>
      <sheetName val="7__прил__прод_ть_рем_5"/>
      <sheetName val="Вспом__материалы5"/>
      <sheetName val="8__PL5"/>
      <sheetName val="Слайд_vc_fc_cc5"/>
      <sheetName val="9__Сарех_Свод5"/>
      <sheetName val="4__KPI5"/>
      <sheetName val="6__Исходная_инф_5"/>
      <sheetName val="6__Мощности_ГОКи5"/>
      <sheetName val="Материалы_СЦ5"/>
      <sheetName val="2_Параметры5"/>
      <sheetName val="Грузополучатели_-_список5"/>
      <sheetName val="ф_145"/>
      <sheetName val="статьи_ЕФО5"/>
      <sheetName val="Смета__январь5"/>
      <sheetName val="20_Коммерческие_расходы5"/>
      <sheetName val="декабрь_факт5"/>
      <sheetName val="ENA_9_30_145"/>
      <sheetName val="3_2_1__Report5"/>
      <sheetName val="3_2_P&amp;L5"/>
      <sheetName val="4_Программа_повышения_эфф-сти5"/>
      <sheetName val="4_ППЭ_кратко_(2)5"/>
      <sheetName val="SALES_CZK5"/>
      <sheetName val="cahh_cost_конц5"/>
      <sheetName val="Структура_портфеля5"/>
      <sheetName val="Справочник_ГП5"/>
      <sheetName val="Структура_выручки5"/>
      <sheetName val="Прочие_компании5"/>
      <sheetName val="Компании_группы5"/>
      <sheetName val="COGS__base_5"/>
      <sheetName val="_Расчет_ЭКГ_№49_5"/>
      <sheetName val="Выпадающий_список5"/>
      <sheetName val="Финансирование_(руб)5"/>
      <sheetName val="Справочник_БЕ_Организаций5"/>
      <sheetName val="Позиции_5"/>
      <sheetName val="свод_ПП_(ДЭФ)5"/>
      <sheetName val="brew_rub5"/>
      <sheetName val="v2_(для_гист_)5"/>
      <sheetName val="СВОД_для_отправки5"/>
      <sheetName val="Матрица_целей5"/>
      <sheetName val="Статус_ZBB5"/>
      <sheetName val="Статус_ZBB_(кол-во_идей)5"/>
      <sheetName val="Статус_ZBB_(эффект_по_идеям)5"/>
      <sheetName val="Свод_по_цехам5"/>
      <sheetName val="Свод_по_мероприятиям5"/>
      <sheetName val="Матрица_целей_ФЛЦ5"/>
      <sheetName val="Матрица_целей_КЦ5"/>
      <sheetName val="Прочие_мероприятия5"/>
      <sheetName val="Матрица_целей_КСЦ5"/>
      <sheetName val="Матрица_целей_РБЦ5"/>
      <sheetName val="Матрица_целей_ДЦ5"/>
      <sheetName val="сопоставление_с_целью5"/>
      <sheetName val="Матрица_целей_(без_В)5"/>
      <sheetName val="сопоставление_с_целью_(без_В)5"/>
      <sheetName val="на_29_10_20214"/>
      <sheetName val="Для_приказа_20204"/>
      <sheetName val="Оперативный_план_4"/>
      <sheetName val="PL_12m_SevGOK4"/>
      <sheetName val="AR_balance_20204"/>
      <sheetName val="AR_balance_20194"/>
      <sheetName val="2_мес__4"/>
      <sheetName val="VZZ_-_skutečnost7"/>
      <sheetName val="VZZ_-_plán7"/>
      <sheetName val="Лист1_(2)7"/>
      <sheetName val="Balance_Sheet7"/>
      <sheetName val="Фин_план7"/>
      <sheetName val="форма_6_17"/>
      <sheetName val="FX_rates7"/>
      <sheetName val="дек_разв_20117"/>
      <sheetName val="_Форма_П6_1_7"/>
      <sheetName val="СВОД_Ф157"/>
      <sheetName val="июнь_пл-факт__изм6"/>
      <sheetName val="19_CAPEX6"/>
      <sheetName val="П_ПП_МП6"/>
      <sheetName val="Aktiva_a_pasiva_20067"/>
      <sheetName val="Откл__по_фин__рез7"/>
      <sheetName val="Sheet_Index7"/>
      <sheetName val="1997_fin__res_7"/>
      <sheetName val="exch__rates7"/>
      <sheetName val="ВГОК_20117"/>
      <sheetName val="EC552378_Corp_Cusip87"/>
      <sheetName val="TT333718_Govt7"/>
      <sheetName val="карта_метрик7"/>
      <sheetName val="Imp__Sensitivity7"/>
      <sheetName val="нормы_5_лет7"/>
      <sheetName val="EBITDA_Bridges_v_Budget7"/>
      <sheetName val="Реестр_26_11_087"/>
      <sheetName val="ост_ТМЦ7"/>
      <sheetName val="Приложение_47"/>
      <sheetName val="Движение_по_месяцам7"/>
      <sheetName val="2012г_7"/>
      <sheetName val="9_мес127"/>
      <sheetName val="1_пол127"/>
      <sheetName val="4__Ratios7"/>
      <sheetName val="Виды_затрат7"/>
      <sheetName val="Единицы_консолидации7"/>
      <sheetName val="Виды_движения7"/>
      <sheetName val="ф_2_36"/>
      <sheetName val="KPI_2014_дробление6"/>
      <sheetName val="Данные_для_расчета6"/>
      <sheetName val="3__CFS6"/>
      <sheetName val="9a__PP&amp;E6"/>
      <sheetName val="10__Intangibles6"/>
      <sheetName val="14_2_NRV_allowance6"/>
      <sheetName val="8__Income_tax6"/>
      <sheetName val="14_1_Inventory6"/>
      <sheetName val="6_2_COS6"/>
      <sheetName val="1_2__BS-IS_20096"/>
      <sheetName val="GAP_для_проработки6"/>
      <sheetName val="4_6"/>
      <sheetName val="2_2_HSVC_slag_unprep6"/>
      <sheetName val="2_1__HSVC_slag_prepared6"/>
      <sheetName val="2_3__NTMK_Slag6"/>
      <sheetName val="5__Changes_in_WIP_FG_(SAP)6"/>
      <sheetName val="5__Changes_in_WIP_FG_(SAP)_(2)6"/>
      <sheetName val="Production_data6"/>
      <sheetName val="3_2_Sales_to_Vanchem6"/>
      <sheetName val="1__Production6"/>
      <sheetName val="3_1_Sales6"/>
      <sheetName val="26_116"/>
      <sheetName val="НТМК_Сталь6"/>
      <sheetName val="Ф15_(Секвестр)16"/>
      <sheetName val="на_12_09_146"/>
      <sheetName val="Общий_16"/>
      <sheetName val="Формат_26"/>
      <sheetName val="06_116"/>
      <sheetName val="UFOP_(factor)6"/>
      <sheetName val="UFOP_(data)6"/>
      <sheetName val="Ф2_36"/>
      <sheetName val="Таштагол_т_т6"/>
      <sheetName val="1_Общая_информация6"/>
      <sheetName val="9_16"/>
      <sheetName val="станции_дороги6"/>
      <sheetName val="ПЛАН_ПЛАТЕЖЕЙ_НА6"/>
      <sheetName val="Узкие_места6"/>
      <sheetName val="Цены_реализации6"/>
      <sheetName val="Цены_входящие_16"/>
      <sheetName val="Цены_входящие_26"/>
      <sheetName val="13__Вспом__и_энергетика__2_6"/>
      <sheetName val="Ремонты_и_ОВИ6"/>
      <sheetName val="15__Инвестпрогр_6"/>
      <sheetName val="5__Цены_вх__сырья6"/>
      <sheetName val="5__Влияние_цен_на_сырье6"/>
      <sheetName val="6__Расход6"/>
      <sheetName val="7__Ремонты___ОВИ6"/>
      <sheetName val="7__Пример_графика6"/>
      <sheetName val="7__вариант_26"/>
      <sheetName val="7__прил__прод_ть_рем_6"/>
      <sheetName val="Вспом__материалы6"/>
      <sheetName val="8__PL6"/>
      <sheetName val="Слайд_vc_fc_cc6"/>
      <sheetName val="9__Сарех_Свод6"/>
      <sheetName val="4__KPI6"/>
      <sheetName val="6__Исходная_инф_6"/>
      <sheetName val="6__Мощности_ГОКи6"/>
      <sheetName val="Материалы_СЦ6"/>
      <sheetName val="2_Параметры6"/>
      <sheetName val="Грузополучатели_-_список6"/>
      <sheetName val="ф_146"/>
      <sheetName val="статьи_ЕФО6"/>
      <sheetName val="Смета__январь6"/>
      <sheetName val="20_Коммерческие_расходы6"/>
      <sheetName val="декабрь_факт6"/>
      <sheetName val="ENA_9_30_146"/>
      <sheetName val="3_2_1__Report6"/>
      <sheetName val="3_2_P&amp;L6"/>
      <sheetName val="4_Программа_повышения_эфф-сти6"/>
      <sheetName val="4_ППЭ_кратко_(2)6"/>
      <sheetName val="SALES_CZK6"/>
      <sheetName val="cahh_cost_конц6"/>
      <sheetName val="Структура_портфеля6"/>
      <sheetName val="Справочник_ГП6"/>
      <sheetName val="Структура_выручки6"/>
      <sheetName val="Прочие_компании6"/>
      <sheetName val="Компании_группы6"/>
      <sheetName val="COGS__base_6"/>
      <sheetName val="_Расчет_ЭКГ_№49_6"/>
      <sheetName val="Выпадающий_список6"/>
      <sheetName val="Финансирование_(руб)6"/>
      <sheetName val="Справочник_БЕ_Организаций6"/>
      <sheetName val="Позиции_6"/>
      <sheetName val="свод_ПП_(ДЭФ)6"/>
      <sheetName val="brew_rub6"/>
      <sheetName val="v2_(для_гист_)6"/>
      <sheetName val="СВОД_для_отправки6"/>
      <sheetName val="Матрица_целей6"/>
      <sheetName val="Статус_ZBB6"/>
      <sheetName val="Статус_ZBB_(кол-во_идей)6"/>
      <sheetName val="Статус_ZBB_(эффект_по_идеям)6"/>
      <sheetName val="Свод_по_цехам6"/>
      <sheetName val="Свод_по_мероприятиям6"/>
      <sheetName val="Матрица_целей_ФЛЦ6"/>
      <sheetName val="Матрица_целей_КЦ6"/>
      <sheetName val="Прочие_мероприятия6"/>
      <sheetName val="Матрица_целей_КСЦ6"/>
      <sheetName val="Матрица_целей_РБЦ6"/>
      <sheetName val="Матрица_целей_ДЦ6"/>
      <sheetName val="сопоставление_с_целью6"/>
      <sheetName val="Матрица_целей_(без_В)6"/>
      <sheetName val="сопоставление_с_целью_(без_В)6"/>
      <sheetName val="на_29_10_20215"/>
      <sheetName val="Для_приказа_20205"/>
      <sheetName val="Оперативный_план_5"/>
      <sheetName val="PL_12m_SevGOK5"/>
      <sheetName val="AR_balance_20205"/>
      <sheetName val="AR_balance_20195"/>
      <sheetName val="2_мес__5"/>
      <sheetName val="VZZ_-_skutečnost9"/>
      <sheetName val="VZZ_-_plán9"/>
      <sheetName val="Лист1_(2)9"/>
      <sheetName val="Balance_Sheet9"/>
      <sheetName val="Фин_план9"/>
      <sheetName val="форма_6_19"/>
      <sheetName val="FX_rates9"/>
      <sheetName val="дек_разв_20119"/>
      <sheetName val="_Форма_П6_1_9"/>
      <sheetName val="СВОД_Ф159"/>
      <sheetName val="июнь_пл-факт__изм8"/>
      <sheetName val="19_CAPEX8"/>
      <sheetName val="П_ПП_МП8"/>
      <sheetName val="Aktiva_a_pasiva_20069"/>
      <sheetName val="Откл__по_фин__рез9"/>
      <sheetName val="Sheet_Index9"/>
      <sheetName val="1997_fin__res_9"/>
      <sheetName val="exch__rates9"/>
      <sheetName val="ВГОК_20119"/>
      <sheetName val="EC552378_Corp_Cusip89"/>
      <sheetName val="TT333718_Govt9"/>
      <sheetName val="карта_метрик9"/>
      <sheetName val="Imp__Sensitivity9"/>
      <sheetName val="нормы_5_лет9"/>
      <sheetName val="EBITDA_Bridges_v_Budget9"/>
      <sheetName val="Реестр_26_11_089"/>
      <sheetName val="ост_ТМЦ9"/>
      <sheetName val="Приложение_49"/>
      <sheetName val="Движение_по_месяцам9"/>
      <sheetName val="2012г_9"/>
      <sheetName val="9_мес129"/>
      <sheetName val="1_пол129"/>
      <sheetName val="4__Ratios9"/>
      <sheetName val="Виды_затрат9"/>
      <sheetName val="Единицы_консолидации9"/>
      <sheetName val="Виды_движения9"/>
      <sheetName val="ф_2_38"/>
      <sheetName val="KPI_2014_дробление8"/>
      <sheetName val="Данные_для_расчета8"/>
      <sheetName val="3__CFS8"/>
      <sheetName val="9a__PP&amp;E8"/>
      <sheetName val="10__Intangibles8"/>
      <sheetName val="14_2_NRV_allowance8"/>
      <sheetName val="8__Income_tax8"/>
      <sheetName val="14_1_Inventory8"/>
      <sheetName val="6_2_COS8"/>
      <sheetName val="1_2__BS-IS_20098"/>
      <sheetName val="GAP_для_проработки8"/>
      <sheetName val="4_8"/>
      <sheetName val="2_2_HSVC_slag_unprep8"/>
      <sheetName val="2_1__HSVC_slag_prepared8"/>
      <sheetName val="2_3__NTMK_Slag8"/>
      <sheetName val="5__Changes_in_WIP_FG_(SAP)8"/>
      <sheetName val="5__Changes_in_WIP_FG_(SAP)_(2)8"/>
      <sheetName val="Production_data8"/>
      <sheetName val="3_2_Sales_to_Vanchem8"/>
      <sheetName val="1__Production8"/>
      <sheetName val="3_1_Sales8"/>
      <sheetName val="26_118"/>
      <sheetName val="НТМК_Сталь8"/>
      <sheetName val="Ф15_(Секвестр)18"/>
      <sheetName val="на_12_09_148"/>
      <sheetName val="Общий_18"/>
      <sheetName val="Формат_28"/>
      <sheetName val="06_118"/>
      <sheetName val="UFOP_(factor)8"/>
      <sheetName val="UFOP_(data)8"/>
      <sheetName val="Ф2_38"/>
      <sheetName val="Таштагол_т_т8"/>
      <sheetName val="1_Общая_информация8"/>
      <sheetName val="9_18"/>
      <sheetName val="станции_дороги8"/>
      <sheetName val="ПЛАН_ПЛАТЕЖЕЙ_НА8"/>
      <sheetName val="Узкие_места8"/>
      <sheetName val="Цены_реализации8"/>
      <sheetName val="Цены_входящие_18"/>
      <sheetName val="Цены_входящие_28"/>
      <sheetName val="13__Вспом__и_энергетика__2_8"/>
      <sheetName val="Ремонты_и_ОВИ8"/>
      <sheetName val="15__Инвестпрогр_8"/>
      <sheetName val="5__Цены_вх__сырья8"/>
      <sheetName val="5__Влияние_цен_на_сырье8"/>
      <sheetName val="6__Расход8"/>
      <sheetName val="7__Ремонты___ОВИ8"/>
      <sheetName val="7__Пример_графика8"/>
      <sheetName val="7__вариант_28"/>
      <sheetName val="7__прил__прод_ть_рем_8"/>
      <sheetName val="Вспом__материалы8"/>
      <sheetName val="8__PL8"/>
      <sheetName val="Слайд_vc_fc_cc8"/>
      <sheetName val="9__Сарех_Свод8"/>
      <sheetName val="4__KPI8"/>
      <sheetName val="6__Исходная_инф_8"/>
      <sheetName val="6__Мощности_ГОКи8"/>
      <sheetName val="Материалы_СЦ8"/>
      <sheetName val="2_Параметры8"/>
      <sheetName val="Грузополучатели_-_список8"/>
      <sheetName val="ф_148"/>
      <sheetName val="статьи_ЕФО8"/>
      <sheetName val="Смета__январь8"/>
      <sheetName val="20_Коммерческие_расходы8"/>
      <sheetName val="декабрь_факт8"/>
      <sheetName val="ENA_9_30_148"/>
      <sheetName val="3_2_1__Report8"/>
      <sheetName val="3_2_P&amp;L8"/>
      <sheetName val="4_Программа_повышения_эфф-сти8"/>
      <sheetName val="4_ППЭ_кратко_(2)8"/>
      <sheetName val="SALES_CZK8"/>
      <sheetName val="cahh_cost_конц8"/>
      <sheetName val="Структура_портфеля8"/>
      <sheetName val="Справочник_ГП8"/>
      <sheetName val="Структура_выручки8"/>
      <sheetName val="Прочие_компании8"/>
      <sheetName val="Компании_группы8"/>
      <sheetName val="COGS__base_8"/>
      <sheetName val="_Расчет_ЭКГ_№49_8"/>
      <sheetName val="Выпадающий_список8"/>
      <sheetName val="Финансирование_(руб)8"/>
      <sheetName val="Справочник_БЕ_Организаций8"/>
      <sheetName val="Позиции_8"/>
      <sheetName val="свод_ПП_(ДЭФ)8"/>
      <sheetName val="brew_rub8"/>
      <sheetName val="v2_(для_гист_)8"/>
      <sheetName val="СВОД_для_отправки8"/>
      <sheetName val="Матрица_целей8"/>
      <sheetName val="Статус_ZBB8"/>
      <sheetName val="Статус_ZBB_(кол-во_идей)8"/>
      <sheetName val="Статус_ZBB_(эффект_по_идеям)8"/>
      <sheetName val="Свод_по_цехам8"/>
      <sheetName val="Свод_по_мероприятиям8"/>
      <sheetName val="Матрица_целей_ФЛЦ8"/>
      <sheetName val="Матрица_целей_КЦ8"/>
      <sheetName val="Прочие_мероприятия8"/>
      <sheetName val="Матрица_целей_КСЦ8"/>
      <sheetName val="Матрица_целей_РБЦ8"/>
      <sheetName val="Матрица_целей_ДЦ8"/>
      <sheetName val="сопоставление_с_целью8"/>
      <sheetName val="Матрица_целей_(без_В)8"/>
      <sheetName val="сопоставление_с_целью_(без_В)8"/>
      <sheetName val="на_29_10_20217"/>
      <sheetName val="Для_приказа_20207"/>
      <sheetName val="Оперативный_план_7"/>
      <sheetName val="PL_12m_SevGOK7"/>
      <sheetName val="AR_balance_20207"/>
      <sheetName val="AR_balance_20197"/>
      <sheetName val="2_мес__7"/>
      <sheetName val="share_price_2002"/>
      <sheetName val="VZZ_-_skutečnost8"/>
      <sheetName val="VZZ_-_plán8"/>
      <sheetName val="Лист1_(2)8"/>
      <sheetName val="Balance_Sheet8"/>
      <sheetName val="Фин_план8"/>
      <sheetName val="форма_6_18"/>
      <sheetName val="FX_rates8"/>
      <sheetName val="дек_разв_20118"/>
      <sheetName val="_Форма_П6_1_8"/>
      <sheetName val="СВОД_Ф158"/>
      <sheetName val="июнь_пл-факт__изм7"/>
      <sheetName val="19_CAPEX7"/>
      <sheetName val="П_ПП_МП7"/>
      <sheetName val="Aktiva_a_pasiva_20068"/>
      <sheetName val="Откл__по_фин__рез8"/>
      <sheetName val="Sheet_Index8"/>
      <sheetName val="1997_fin__res_8"/>
      <sheetName val="exch__rates8"/>
      <sheetName val="ВГОК_20118"/>
      <sheetName val="EC552378_Corp_Cusip88"/>
      <sheetName val="TT333718_Govt8"/>
      <sheetName val="карта_метрик8"/>
      <sheetName val="Imp__Sensitivity8"/>
      <sheetName val="нормы_5_лет8"/>
      <sheetName val="EBITDA_Bridges_v_Budget8"/>
      <sheetName val="Реестр_26_11_088"/>
      <sheetName val="ост_ТМЦ8"/>
      <sheetName val="Приложение_48"/>
      <sheetName val="Движение_по_месяцам8"/>
      <sheetName val="2012г_8"/>
      <sheetName val="9_мес128"/>
      <sheetName val="1_пол128"/>
      <sheetName val="4__Ratios8"/>
      <sheetName val="Виды_затрат8"/>
      <sheetName val="Единицы_консолидации8"/>
      <sheetName val="Виды_движения8"/>
      <sheetName val="ф_2_37"/>
      <sheetName val="KPI_2014_дробление7"/>
      <sheetName val="Данные_для_расчета7"/>
      <sheetName val="3__CFS7"/>
      <sheetName val="9a__PP&amp;E7"/>
      <sheetName val="10__Intangibles7"/>
      <sheetName val="14_2_NRV_allowance7"/>
      <sheetName val="8__Income_tax7"/>
      <sheetName val="14_1_Inventory7"/>
      <sheetName val="6_2_COS7"/>
      <sheetName val="1_2__BS-IS_20097"/>
      <sheetName val="GAP_для_проработки7"/>
      <sheetName val="4_7"/>
      <sheetName val="2_2_HSVC_slag_unprep7"/>
      <sheetName val="2_1__HSVC_slag_prepared7"/>
      <sheetName val="2_3__NTMK_Slag7"/>
      <sheetName val="5__Changes_in_WIP_FG_(SAP)7"/>
      <sheetName val="5__Changes_in_WIP_FG_(SAP)_(2)7"/>
      <sheetName val="Production_data7"/>
      <sheetName val="3_2_Sales_to_Vanchem7"/>
      <sheetName val="1__Production7"/>
      <sheetName val="3_1_Sales7"/>
      <sheetName val="26_117"/>
      <sheetName val="НТМК_Сталь7"/>
      <sheetName val="Ф15_(Секвестр)17"/>
      <sheetName val="на_12_09_147"/>
      <sheetName val="Общий_17"/>
      <sheetName val="Формат_27"/>
      <sheetName val="06_117"/>
      <sheetName val="UFOP_(factor)7"/>
      <sheetName val="UFOP_(data)7"/>
      <sheetName val="Ф2_37"/>
      <sheetName val="Таштагол_т_т7"/>
      <sheetName val="1_Общая_информация7"/>
      <sheetName val="9_17"/>
      <sheetName val="станции_дороги7"/>
      <sheetName val="ПЛАН_ПЛАТЕЖЕЙ_НА7"/>
      <sheetName val="Узкие_места7"/>
      <sheetName val="Цены_реализации7"/>
      <sheetName val="Цены_входящие_17"/>
      <sheetName val="Цены_входящие_27"/>
      <sheetName val="13__Вспом__и_энергетика__2_7"/>
      <sheetName val="Ремонты_и_ОВИ7"/>
      <sheetName val="15__Инвестпрогр_7"/>
      <sheetName val="5__Цены_вх__сырья7"/>
      <sheetName val="5__Влияние_цен_на_сырье7"/>
      <sheetName val="6__Расход7"/>
      <sheetName val="7__Ремонты___ОВИ7"/>
      <sheetName val="7__Пример_графика7"/>
      <sheetName val="7__вариант_27"/>
      <sheetName val="7__прил__прод_ть_рем_7"/>
      <sheetName val="Вспом__материалы7"/>
      <sheetName val="8__PL7"/>
      <sheetName val="Слайд_vc_fc_cc7"/>
      <sheetName val="9__Сарех_Свод7"/>
      <sheetName val="4__KPI7"/>
      <sheetName val="6__Исходная_инф_7"/>
      <sheetName val="6__Мощности_ГОКи7"/>
      <sheetName val="Материалы_СЦ7"/>
      <sheetName val="2_Параметры7"/>
      <sheetName val="Грузополучатели_-_список7"/>
      <sheetName val="ф_147"/>
      <sheetName val="статьи_ЕФО7"/>
      <sheetName val="Смета__январь7"/>
      <sheetName val="20_Коммерческие_расходы7"/>
      <sheetName val="декабрь_факт7"/>
      <sheetName val="ENA_9_30_147"/>
      <sheetName val="3_2_1__Report7"/>
      <sheetName val="3_2_P&amp;L7"/>
      <sheetName val="4_Программа_повышения_эфф-сти7"/>
      <sheetName val="4_ППЭ_кратко_(2)7"/>
      <sheetName val="SALES_CZK7"/>
      <sheetName val="cahh_cost_конц7"/>
      <sheetName val="Структура_портфеля7"/>
      <sheetName val="Справочник_ГП7"/>
      <sheetName val="Структура_выручки7"/>
      <sheetName val="Прочие_компании7"/>
      <sheetName val="Компании_группы7"/>
      <sheetName val="COGS__base_7"/>
      <sheetName val="_Расчет_ЭКГ_№49_7"/>
      <sheetName val="Выпадающий_список7"/>
      <sheetName val="Финансирование_(руб)7"/>
      <sheetName val="Справочник_БЕ_Организаций7"/>
      <sheetName val="Позиции_7"/>
      <sheetName val="свод_ПП_(ДЭФ)7"/>
      <sheetName val="brew_rub7"/>
      <sheetName val="v2_(для_гист_)7"/>
      <sheetName val="СВОД_для_отправки7"/>
      <sheetName val="Матрица_целей7"/>
      <sheetName val="Статус_ZBB7"/>
      <sheetName val="Статус_ZBB_(кол-во_идей)7"/>
      <sheetName val="Статус_ZBB_(эффект_по_идеям)7"/>
      <sheetName val="Свод_по_цехам7"/>
      <sheetName val="Свод_по_мероприятиям7"/>
      <sheetName val="Матрица_целей_ФЛЦ7"/>
      <sheetName val="Матрица_целей_КЦ7"/>
      <sheetName val="Прочие_мероприятия7"/>
      <sheetName val="Матрица_целей_КСЦ7"/>
      <sheetName val="Матрица_целей_РБЦ7"/>
      <sheetName val="Матрица_целей_ДЦ7"/>
      <sheetName val="сопоставление_с_целью7"/>
      <sheetName val="Матрица_целей_(без_В)7"/>
      <sheetName val="сопоставление_с_целью_(без_В)7"/>
      <sheetName val="на_29_10_20216"/>
      <sheetName val="Для_приказа_20206"/>
      <sheetName val="Оперативный_план_6"/>
      <sheetName val="PL_12m_SevGOK6"/>
      <sheetName val="AR_balance_20206"/>
      <sheetName val="AR_balance_20196"/>
      <sheetName val="2_мес__6"/>
      <sheetName val="VZZ_-_skutečnost10"/>
      <sheetName val="VZZ_-_plán10"/>
      <sheetName val="Лист1_(2)10"/>
      <sheetName val="Balance_Sheet10"/>
      <sheetName val="Фин_план10"/>
      <sheetName val="форма_6_110"/>
      <sheetName val="FX_rates10"/>
      <sheetName val="дек_разв_201110"/>
      <sheetName val="_Форма_П6_1_10"/>
      <sheetName val="СВОД_Ф1510"/>
      <sheetName val="июнь_пл-факт__изм9"/>
      <sheetName val="19_CAPEX9"/>
      <sheetName val="П_ПП_МП9"/>
      <sheetName val="Aktiva_a_pasiva_200610"/>
      <sheetName val="Откл__по_фин__рез10"/>
      <sheetName val="Sheet_Index10"/>
      <sheetName val="1997_fin__res_10"/>
      <sheetName val="exch__rates10"/>
      <sheetName val="ВГОК_201110"/>
      <sheetName val="EC552378_Corp_Cusip810"/>
      <sheetName val="TT333718_Govt10"/>
      <sheetName val="карта_метрик10"/>
      <sheetName val="Imp__Sensitivity10"/>
      <sheetName val="нормы_5_лет10"/>
      <sheetName val="EBITDA_Bridges_v_Budget10"/>
      <sheetName val="Реестр_26_11_0810"/>
      <sheetName val="ост_ТМЦ10"/>
      <sheetName val="Приложение_410"/>
      <sheetName val="Движение_по_месяцам10"/>
      <sheetName val="2012г_10"/>
      <sheetName val="9_мес1210"/>
      <sheetName val="1_пол1210"/>
      <sheetName val="4__Ratios10"/>
      <sheetName val="Виды_затрат10"/>
      <sheetName val="Единицы_консолидации10"/>
      <sheetName val="Виды_движения10"/>
      <sheetName val="ф_2_39"/>
      <sheetName val="KPI_2014_дробление9"/>
      <sheetName val="Данные_для_расчета9"/>
      <sheetName val="3__CFS9"/>
      <sheetName val="9a__PP&amp;E9"/>
      <sheetName val="10__Intangibles9"/>
      <sheetName val="14_2_NRV_allowance9"/>
      <sheetName val="8__Income_tax9"/>
      <sheetName val="14_1_Inventory9"/>
      <sheetName val="6_2_COS9"/>
      <sheetName val="1_2__BS-IS_20099"/>
      <sheetName val="GAP_для_проработки9"/>
      <sheetName val="4_9"/>
      <sheetName val="2_2_HSVC_slag_unprep9"/>
      <sheetName val="2_1__HSVC_slag_prepared9"/>
      <sheetName val="2_3__NTMK_Slag9"/>
      <sheetName val="5__Changes_in_WIP_FG_(SAP)9"/>
      <sheetName val="5__Changes_in_WIP_FG_(SAP)_(2)9"/>
      <sheetName val="Production_data9"/>
      <sheetName val="3_2_Sales_to_Vanchem9"/>
      <sheetName val="1__Production9"/>
      <sheetName val="3_1_Sales9"/>
      <sheetName val="26_119"/>
      <sheetName val="НТМК_Сталь9"/>
      <sheetName val="Ф15_(Секвестр)19"/>
      <sheetName val="на_12_09_149"/>
      <sheetName val="Общий_19"/>
      <sheetName val="Формат_29"/>
      <sheetName val="06_119"/>
      <sheetName val="UFOP_(factor)9"/>
      <sheetName val="UFOP_(data)9"/>
      <sheetName val="Ф2_39"/>
      <sheetName val="Таштагол_т_т9"/>
      <sheetName val="1_Общая_информация9"/>
      <sheetName val="9_19"/>
      <sheetName val="станции_дороги9"/>
      <sheetName val="ПЛАН_ПЛАТЕЖЕЙ_НА9"/>
      <sheetName val="Узкие_места9"/>
      <sheetName val="Цены_реализации9"/>
      <sheetName val="Цены_входящие_19"/>
      <sheetName val="Цены_входящие_29"/>
      <sheetName val="13__Вспом__и_энергетика__2_9"/>
      <sheetName val="Ремонты_и_ОВИ9"/>
      <sheetName val="15__Инвестпрогр_9"/>
      <sheetName val="5__Цены_вх__сырья9"/>
      <sheetName val="5__Влияние_цен_на_сырье9"/>
      <sheetName val="6__Расход9"/>
      <sheetName val="7__Ремонты___ОВИ9"/>
      <sheetName val="7__Пример_графика9"/>
      <sheetName val="7__вариант_29"/>
      <sheetName val="7__прил__прод_ть_рем_9"/>
      <sheetName val="Вспом__материалы9"/>
      <sheetName val="8__PL9"/>
      <sheetName val="Слайд_vc_fc_cc9"/>
      <sheetName val="9__Сарех_Свод9"/>
      <sheetName val="4__KPI9"/>
      <sheetName val="6__Исходная_инф_9"/>
      <sheetName val="6__Мощности_ГОКи9"/>
      <sheetName val="Материалы_СЦ9"/>
      <sheetName val="2_Параметры9"/>
      <sheetName val="Грузополучатели_-_список9"/>
      <sheetName val="ф_149"/>
      <sheetName val="статьи_ЕФО9"/>
      <sheetName val="Смета__январь9"/>
      <sheetName val="20_Коммерческие_расходы9"/>
      <sheetName val="декабрь_факт9"/>
      <sheetName val="ENA_9_30_149"/>
      <sheetName val="3_2_1__Report9"/>
      <sheetName val="3_2_P&amp;L9"/>
      <sheetName val="4_Программа_повышения_эфф-сти9"/>
      <sheetName val="4_ППЭ_кратко_(2)9"/>
      <sheetName val="SALES_CZK9"/>
      <sheetName val="cahh_cost_конц9"/>
      <sheetName val="Структура_портфеля9"/>
      <sheetName val="Справочник_ГП9"/>
      <sheetName val="Структура_выручки9"/>
      <sheetName val="Прочие_компании9"/>
      <sheetName val="Компании_группы9"/>
      <sheetName val="COGS__base_9"/>
      <sheetName val="_Расчет_ЭКГ_№49_9"/>
      <sheetName val="Выпадающий_список9"/>
      <sheetName val="Финансирование_(руб)9"/>
      <sheetName val="Справочник_БЕ_Организаций9"/>
      <sheetName val="Позиции_9"/>
      <sheetName val="свод_ПП_(ДЭФ)9"/>
      <sheetName val="brew_rub9"/>
      <sheetName val="v2_(для_гист_)9"/>
      <sheetName val="СВОД_для_отправки9"/>
      <sheetName val="Матрица_целей9"/>
      <sheetName val="Статус_ZBB9"/>
      <sheetName val="Статус_ZBB_(кол-во_идей)9"/>
      <sheetName val="Статус_ZBB_(эффект_по_идеям)9"/>
      <sheetName val="Свод_по_цехам9"/>
      <sheetName val="Свод_по_мероприятиям9"/>
      <sheetName val="Матрица_целей_ФЛЦ9"/>
      <sheetName val="Матрица_целей_КЦ9"/>
      <sheetName val="Прочие_мероприятия9"/>
      <sheetName val="Матрица_целей_КСЦ9"/>
      <sheetName val="Матрица_целей_РБЦ9"/>
      <sheetName val="Матрица_целей_ДЦ9"/>
      <sheetName val="сопоставление_с_целью9"/>
      <sheetName val="Матрица_целей_(без_В)9"/>
      <sheetName val="сопоставление_с_целью_(без_В)9"/>
      <sheetName val="на_29_10_20218"/>
      <sheetName val="Для_приказа_20208"/>
      <sheetName val="Оперативный_план_8"/>
      <sheetName val="PL_12m_SevGOK8"/>
      <sheetName val="AR_balance_20208"/>
      <sheetName val="AR_balance_20198"/>
      <sheetName val="2_мес__8"/>
      <sheetName val="VZZ_-_skutečnost11"/>
      <sheetName val="VZZ_-_plán11"/>
      <sheetName val="Лист1_(2)11"/>
      <sheetName val="Balance_Sheet11"/>
      <sheetName val="Фин_план11"/>
      <sheetName val="форма_6_111"/>
      <sheetName val="FX_rates11"/>
      <sheetName val="дек_разв_201111"/>
      <sheetName val="_Форма_П6_1_11"/>
      <sheetName val="СВОД_Ф1511"/>
      <sheetName val="июнь_пл-факт__изм10"/>
      <sheetName val="19_CAPEX10"/>
      <sheetName val="П_ПП_МП10"/>
      <sheetName val="Aktiva_a_pasiva_200611"/>
      <sheetName val="Откл__по_фин__рез11"/>
      <sheetName val="Sheet_Index11"/>
      <sheetName val="1997_fin__res_11"/>
      <sheetName val="exch__rates11"/>
      <sheetName val="ВГОК_201111"/>
      <sheetName val="EC552378_Corp_Cusip811"/>
      <sheetName val="TT333718_Govt11"/>
      <sheetName val="карта_метрик11"/>
      <sheetName val="Imp__Sensitivity11"/>
      <sheetName val="нормы_5_лет11"/>
      <sheetName val="EBITDA_Bridges_v_Budget11"/>
      <sheetName val="Реестр_26_11_0811"/>
      <sheetName val="ост_ТМЦ11"/>
      <sheetName val="Приложение_411"/>
      <sheetName val="Движение_по_месяцам11"/>
      <sheetName val="2012г_11"/>
      <sheetName val="9_мес1211"/>
      <sheetName val="1_пол1211"/>
      <sheetName val="4__Ratios11"/>
      <sheetName val="Виды_затрат11"/>
      <sheetName val="Единицы_консолидации11"/>
      <sheetName val="Виды_движения11"/>
      <sheetName val="ф_2_310"/>
      <sheetName val="KPI_2014_дробление10"/>
      <sheetName val="Данные_для_расчета10"/>
      <sheetName val="3__CFS10"/>
      <sheetName val="9a__PP&amp;E10"/>
      <sheetName val="10__Intangibles10"/>
      <sheetName val="14_2_NRV_allowance10"/>
      <sheetName val="8__Income_tax10"/>
      <sheetName val="14_1_Inventory10"/>
      <sheetName val="6_2_COS10"/>
      <sheetName val="1_2__BS-IS_200910"/>
      <sheetName val="GAP_для_проработки10"/>
      <sheetName val="4_10"/>
      <sheetName val="2_2_HSVC_slag_unprep10"/>
      <sheetName val="2_1__HSVC_slag_prepared10"/>
      <sheetName val="2_3__NTMK_Slag10"/>
      <sheetName val="5__Changes_in_WIP_FG_(SAP)10"/>
      <sheetName val="5__Changes_in_WIP_FG_(SAP)_(210"/>
      <sheetName val="Production_data10"/>
      <sheetName val="3_2_Sales_to_Vanchem10"/>
      <sheetName val="1__Production10"/>
      <sheetName val="3_1_Sales10"/>
      <sheetName val="26_1110"/>
      <sheetName val="НТМК_Сталь10"/>
      <sheetName val="Ф15_(Секвестр)110"/>
      <sheetName val="на_12_09_1410"/>
      <sheetName val="Общий_110"/>
      <sheetName val="Формат_210"/>
      <sheetName val="06_1110"/>
      <sheetName val="UFOP_(factor)10"/>
      <sheetName val="UFOP_(data)10"/>
      <sheetName val="Ф2_310"/>
      <sheetName val="Таштагол_т_т10"/>
      <sheetName val="1_Общая_информация10"/>
      <sheetName val="9_110"/>
      <sheetName val="станции_дороги10"/>
      <sheetName val="ПЛАН_ПЛАТЕЖЕЙ_НА10"/>
      <sheetName val="Узкие_места10"/>
      <sheetName val="Цены_реализации10"/>
      <sheetName val="Цены_входящие_110"/>
      <sheetName val="Цены_входящие_210"/>
      <sheetName val="13__Вспом__и_энергетика__2_10"/>
      <sheetName val="Ремонты_и_ОВИ10"/>
      <sheetName val="15__Инвестпрогр_10"/>
      <sheetName val="5__Цены_вх__сырья10"/>
      <sheetName val="5__Влияние_цен_на_сырье10"/>
      <sheetName val="6__Расход10"/>
      <sheetName val="7__Ремонты___ОВИ10"/>
      <sheetName val="7__Пример_графика10"/>
      <sheetName val="7__вариант_210"/>
      <sheetName val="7__прил__прод_ть_рем_10"/>
      <sheetName val="Вспом__материалы10"/>
      <sheetName val="8__PL10"/>
      <sheetName val="Слайд_vc_fc_cc10"/>
      <sheetName val="9__Сарех_Свод10"/>
      <sheetName val="4__KPI10"/>
      <sheetName val="6__Исходная_инф_10"/>
      <sheetName val="6__Мощности_ГОКи10"/>
      <sheetName val="Материалы_СЦ10"/>
      <sheetName val="2_Параметры10"/>
      <sheetName val="Грузополучатели_-_список10"/>
      <sheetName val="ф_1410"/>
      <sheetName val="статьи_ЕФО10"/>
      <sheetName val="Смета__январь10"/>
      <sheetName val="20_Коммерческие_расходы10"/>
      <sheetName val="декабрь_факт10"/>
      <sheetName val="ENA_9_30_1410"/>
      <sheetName val="3_2_1__Report10"/>
      <sheetName val="3_2_P&amp;L10"/>
      <sheetName val="4_Программа_повышения_эфф-сти10"/>
      <sheetName val="4_ППЭ_кратко_(2)10"/>
      <sheetName val="SALES_CZK10"/>
      <sheetName val="cahh_cost_конц10"/>
      <sheetName val="Структура_портфеля10"/>
      <sheetName val="Справочник_ГП10"/>
      <sheetName val="Структура_выручки10"/>
      <sheetName val="Прочие_компании10"/>
      <sheetName val="Компании_группы10"/>
      <sheetName val="COGS__base_10"/>
      <sheetName val="_Расчет_ЭКГ_№49_10"/>
      <sheetName val="Выпадающий_список10"/>
      <sheetName val="Финансирование_(руб)10"/>
      <sheetName val="Справочник_БЕ_Организаций10"/>
      <sheetName val="Позиции_10"/>
      <sheetName val="свод_ПП_(ДЭФ)10"/>
      <sheetName val="brew_rub10"/>
      <sheetName val="v2_(для_гист_)10"/>
      <sheetName val="СВОД_для_отправки10"/>
      <sheetName val="Матрица_целей10"/>
      <sheetName val="Статус_ZBB10"/>
      <sheetName val="Статус_ZBB_(кол-во_идей)10"/>
      <sheetName val="Статус_ZBB_(эффект_по_идеям)10"/>
      <sheetName val="Свод_по_цехам10"/>
      <sheetName val="Свод_по_мероприятиям10"/>
      <sheetName val="Матрица_целей_ФЛЦ10"/>
      <sheetName val="Матрица_целей_КЦ10"/>
      <sheetName val="Прочие_мероприятия10"/>
      <sheetName val="Матрица_целей_КСЦ10"/>
      <sheetName val="Матрица_целей_РБЦ10"/>
      <sheetName val="Матрица_целей_ДЦ10"/>
      <sheetName val="сопоставление_с_целью10"/>
      <sheetName val="Матрица_целей_(без_В)10"/>
      <sheetName val="сопоставление_с_целью_(без_В)10"/>
      <sheetName val="на_29_10_20219"/>
      <sheetName val="Для_приказа_20209"/>
      <sheetName val="Оперативный_план_9"/>
      <sheetName val="PL_12m_SevGOK9"/>
      <sheetName val="AR_balance_20209"/>
      <sheetName val="AR_balance_20199"/>
      <sheetName val="2_мес__9"/>
      <sheetName val="VZZ_-_skutečnost12"/>
      <sheetName val="VZZ_-_plán12"/>
      <sheetName val="Лист1_(2)12"/>
      <sheetName val="Balance_Sheet12"/>
      <sheetName val="Фин_план12"/>
      <sheetName val="форма_6_112"/>
      <sheetName val="FX_rates12"/>
      <sheetName val="дек_разв_201112"/>
      <sheetName val="_Форма_П6_1_12"/>
      <sheetName val="СВОД_Ф1512"/>
      <sheetName val="июнь_пл-факт__изм11"/>
      <sheetName val="19_CAPEX11"/>
      <sheetName val="П_ПП_МП11"/>
      <sheetName val="Aktiva_a_pasiva_200612"/>
      <sheetName val="Откл__по_фин__рез12"/>
      <sheetName val="Sheet_Index12"/>
      <sheetName val="1997_fin__res_12"/>
      <sheetName val="exch__rates12"/>
      <sheetName val="ВГОК_201112"/>
      <sheetName val="EC552378_Corp_Cusip812"/>
      <sheetName val="TT333718_Govt12"/>
      <sheetName val="карта_метрик12"/>
      <sheetName val="Imp__Sensitivity12"/>
      <sheetName val="нормы_5_лет12"/>
      <sheetName val="EBITDA_Bridges_v_Budget12"/>
      <sheetName val="Реестр_26_11_0812"/>
      <sheetName val="ост_ТМЦ12"/>
      <sheetName val="Приложение_412"/>
      <sheetName val="Движение_по_месяцам12"/>
      <sheetName val="2012г_12"/>
      <sheetName val="9_мес1212"/>
      <sheetName val="1_пол1212"/>
      <sheetName val="4__Ratios12"/>
      <sheetName val="Виды_затрат12"/>
      <sheetName val="Единицы_консолидации12"/>
      <sheetName val="Виды_движения12"/>
      <sheetName val="ф_2_311"/>
      <sheetName val="KPI_2014_дробление11"/>
      <sheetName val="Данные_для_расчета11"/>
      <sheetName val="3__CFS11"/>
      <sheetName val="9a__PP&amp;E11"/>
      <sheetName val="10__Intangibles11"/>
      <sheetName val="14_2_NRV_allowance11"/>
      <sheetName val="8__Income_tax11"/>
      <sheetName val="14_1_Inventory11"/>
      <sheetName val="6_2_COS11"/>
      <sheetName val="1_2__BS-IS_200911"/>
      <sheetName val="GAP_для_проработки11"/>
      <sheetName val="4_11"/>
      <sheetName val="2_2_HSVC_slag_unprep11"/>
      <sheetName val="2_1__HSVC_slag_prepared11"/>
      <sheetName val="2_3__NTMK_Slag11"/>
      <sheetName val="5__Changes_in_WIP_FG_(SAP)11"/>
      <sheetName val="5__Changes_in_WIP_FG_(SAP)_(211"/>
      <sheetName val="Production_data11"/>
      <sheetName val="3_2_Sales_to_Vanchem11"/>
      <sheetName val="1__Production11"/>
      <sheetName val="3_1_Sales11"/>
      <sheetName val="26_1111"/>
      <sheetName val="НТМК_Сталь11"/>
      <sheetName val="Ф15_(Секвестр)111"/>
      <sheetName val="на_12_09_1411"/>
      <sheetName val="Общий_111"/>
      <sheetName val="Формат_211"/>
      <sheetName val="06_1111"/>
      <sheetName val="UFOP_(factor)11"/>
      <sheetName val="UFOP_(data)11"/>
      <sheetName val="Ф2_311"/>
      <sheetName val="Таштагол_т_т11"/>
      <sheetName val="1_Общая_информация11"/>
      <sheetName val="9_111"/>
      <sheetName val="станции_дороги11"/>
      <sheetName val="ПЛАН_ПЛАТЕЖЕЙ_НА11"/>
      <sheetName val="Узкие_места11"/>
      <sheetName val="Цены_реализации11"/>
      <sheetName val="Цены_входящие_111"/>
      <sheetName val="Цены_входящие_211"/>
      <sheetName val="13__Вспом__и_энергетика__2_11"/>
      <sheetName val="Ремонты_и_ОВИ11"/>
      <sheetName val="15__Инвестпрогр_11"/>
      <sheetName val="5__Цены_вх__сырья11"/>
      <sheetName val="5__Влияние_цен_на_сырье11"/>
      <sheetName val="6__Расход11"/>
      <sheetName val="7__Ремонты___ОВИ11"/>
      <sheetName val="7__Пример_графика11"/>
      <sheetName val="7__вариант_211"/>
      <sheetName val="7__прил__прод_ть_рем_11"/>
      <sheetName val="Вспом__материалы11"/>
      <sheetName val="8__PL11"/>
      <sheetName val="Слайд_vc_fc_cc11"/>
      <sheetName val="9__Сарех_Свод11"/>
      <sheetName val="4__KPI11"/>
      <sheetName val="6__Исходная_инф_11"/>
      <sheetName val="6__Мощности_ГОКи11"/>
      <sheetName val="Материалы_СЦ11"/>
      <sheetName val="2_Параметры11"/>
      <sheetName val="Грузополучатели_-_список11"/>
      <sheetName val="ф_1411"/>
      <sheetName val="статьи_ЕФО11"/>
      <sheetName val="Смета__январь11"/>
      <sheetName val="20_Коммерческие_расходы11"/>
      <sheetName val="декабрь_факт11"/>
      <sheetName val="ENA_9_30_1411"/>
      <sheetName val="3_2_1__Report11"/>
      <sheetName val="3_2_P&amp;L11"/>
      <sheetName val="4_Программа_повышения_эфф-сти11"/>
      <sheetName val="4_ППЭ_кратко_(2)11"/>
      <sheetName val="SALES_CZK11"/>
      <sheetName val="cahh_cost_конц11"/>
      <sheetName val="Структура_портфеля11"/>
      <sheetName val="Справочник_ГП11"/>
      <sheetName val="Структура_выручки11"/>
      <sheetName val="Прочие_компании11"/>
      <sheetName val="Компании_группы11"/>
      <sheetName val="COGS__base_11"/>
      <sheetName val="_Расчет_ЭКГ_№49_11"/>
      <sheetName val="Выпадающий_список11"/>
      <sheetName val="Финансирование_(руб)11"/>
      <sheetName val="Справочник_БЕ_Организаций11"/>
      <sheetName val="Позиции_11"/>
      <sheetName val="свод_ПП_(ДЭФ)11"/>
      <sheetName val="brew_rub11"/>
      <sheetName val="v2_(для_гист_)11"/>
      <sheetName val="СВОД_для_отправки11"/>
      <sheetName val="Матрица_целей11"/>
      <sheetName val="Статус_ZBB11"/>
      <sheetName val="Статус_ZBB_(кол-во_идей)11"/>
      <sheetName val="Статус_ZBB_(эффект_по_идеям)11"/>
      <sheetName val="Свод_по_цехам11"/>
      <sheetName val="Свод_по_мероприятиям11"/>
      <sheetName val="Матрица_целей_ФЛЦ11"/>
      <sheetName val="Матрица_целей_КЦ11"/>
      <sheetName val="Прочие_мероприятия11"/>
      <sheetName val="Матрица_целей_КСЦ11"/>
      <sheetName val="Матрица_целей_РБЦ11"/>
      <sheetName val="Матрица_целей_ДЦ11"/>
      <sheetName val="сопоставление_с_целью11"/>
      <sheetName val="Матрица_целей_(без_В)11"/>
      <sheetName val="сопоставление_с_целью_(без_В)11"/>
      <sheetName val="на_29_10_202110"/>
      <sheetName val="Для_приказа_202010"/>
      <sheetName val="Оперативный_план_10"/>
      <sheetName val="PL_12m_SevGOK10"/>
      <sheetName val="AR_balance_202010"/>
      <sheetName val="AR_balance_201910"/>
      <sheetName val="2_мес__10"/>
      <sheetName val="share_price_20021"/>
      <sheetName val="VZZ_-_skutečnost13"/>
      <sheetName val="VZZ_-_plán13"/>
      <sheetName val="Лист1_(2)13"/>
      <sheetName val="Balance_Sheet13"/>
      <sheetName val="Фин_план13"/>
      <sheetName val="форма_6_113"/>
      <sheetName val="FX_rates13"/>
      <sheetName val="дек_разв_201113"/>
      <sheetName val="_Форма_П6_1_13"/>
      <sheetName val="СВОД_Ф1513"/>
      <sheetName val="июнь_пл-факт__изм12"/>
      <sheetName val="19_CAPEX12"/>
      <sheetName val="П_ПП_МП12"/>
      <sheetName val="Aktiva_a_pasiva_200613"/>
      <sheetName val="Откл__по_фин__рез13"/>
      <sheetName val="Sheet_Index13"/>
      <sheetName val="1997_fin__res_13"/>
      <sheetName val="exch__rates13"/>
      <sheetName val="ВГОК_201113"/>
      <sheetName val="EC552378_Corp_Cusip813"/>
      <sheetName val="TT333718_Govt13"/>
      <sheetName val="карта_метрик13"/>
      <sheetName val="Imp__Sensitivity13"/>
      <sheetName val="нормы_5_лет13"/>
      <sheetName val="EBITDA_Bridges_v_Budget13"/>
      <sheetName val="Реестр_26_11_0813"/>
      <sheetName val="ост_ТМЦ13"/>
      <sheetName val="Приложение_413"/>
      <sheetName val="Движение_по_месяцам13"/>
      <sheetName val="2012г_13"/>
      <sheetName val="9_мес1213"/>
      <sheetName val="1_пол1213"/>
      <sheetName val="4__Ratios13"/>
      <sheetName val="Виды_затрат13"/>
      <sheetName val="Единицы_консолидации13"/>
      <sheetName val="Виды_движения13"/>
      <sheetName val="ф_2_312"/>
      <sheetName val="KPI_2014_дробление12"/>
      <sheetName val="Данные_для_расчета12"/>
      <sheetName val="3__CFS12"/>
      <sheetName val="9a__PP&amp;E12"/>
      <sheetName val="10__Intangibles12"/>
      <sheetName val="14_2_NRV_allowance12"/>
      <sheetName val="8__Income_tax12"/>
      <sheetName val="14_1_Inventory12"/>
      <sheetName val="6_2_COS12"/>
      <sheetName val="1_2__BS-IS_200912"/>
      <sheetName val="GAP_для_проработки12"/>
      <sheetName val="4_12"/>
      <sheetName val="2_2_HSVC_slag_unprep12"/>
      <sheetName val="2_1__HSVC_slag_prepared12"/>
      <sheetName val="2_3__NTMK_Slag12"/>
      <sheetName val="5__Changes_in_WIP_FG_(SAP)12"/>
      <sheetName val="5__Changes_in_WIP_FG_(SAP)_(212"/>
      <sheetName val="Production_data12"/>
      <sheetName val="3_2_Sales_to_Vanchem12"/>
      <sheetName val="1__Production12"/>
      <sheetName val="3_1_Sales12"/>
      <sheetName val="26_1112"/>
      <sheetName val="НТМК_Сталь12"/>
      <sheetName val="Ф15_(Секвестр)112"/>
      <sheetName val="на_12_09_1412"/>
      <sheetName val="Общий_112"/>
      <sheetName val="Формат_212"/>
      <sheetName val="06_1112"/>
      <sheetName val="UFOP_(factor)12"/>
      <sheetName val="UFOP_(data)12"/>
      <sheetName val="Ф2_312"/>
      <sheetName val="Таштагол_т_т12"/>
      <sheetName val="1_Общая_информация12"/>
      <sheetName val="9_112"/>
      <sheetName val="станции_дороги12"/>
      <sheetName val="ПЛАН_ПЛАТЕЖЕЙ_НА12"/>
      <sheetName val="Узкие_места12"/>
      <sheetName val="Цены_реализации12"/>
      <sheetName val="Цены_входящие_112"/>
      <sheetName val="Цены_входящие_212"/>
      <sheetName val="13__Вспом__и_энергетика__2_12"/>
      <sheetName val="Ремонты_и_ОВИ12"/>
      <sheetName val="15__Инвестпрогр_12"/>
      <sheetName val="5__Цены_вх__сырья12"/>
      <sheetName val="5__Влияние_цен_на_сырье12"/>
      <sheetName val="6__Расход12"/>
      <sheetName val="7__Ремонты___ОВИ12"/>
      <sheetName val="7__Пример_графика12"/>
      <sheetName val="7__вариант_212"/>
      <sheetName val="7__прил__прод_ть_рем_12"/>
      <sheetName val="Вспом__материалы12"/>
      <sheetName val="8__PL12"/>
      <sheetName val="Слайд_vc_fc_cc12"/>
      <sheetName val="9__Сарех_Свод12"/>
      <sheetName val="4__KPI12"/>
      <sheetName val="6__Исходная_инф_12"/>
      <sheetName val="6__Мощности_ГОКи12"/>
      <sheetName val="Материалы_СЦ12"/>
      <sheetName val="2_Параметры12"/>
      <sheetName val="Грузополучатели_-_список12"/>
      <sheetName val="ф_1412"/>
      <sheetName val="статьи_ЕФО12"/>
      <sheetName val="Смета__январь12"/>
      <sheetName val="20_Коммерческие_расходы12"/>
      <sheetName val="декабрь_факт12"/>
      <sheetName val="ENA_9_30_1412"/>
      <sheetName val="3_2_1__Report12"/>
      <sheetName val="3_2_P&amp;L12"/>
      <sheetName val="4_Программа_повышения_эфф-сти12"/>
      <sheetName val="4_ППЭ_кратко_(2)12"/>
      <sheetName val="SALES_CZK12"/>
      <sheetName val="cahh_cost_конц12"/>
      <sheetName val="Структура_портфеля12"/>
      <sheetName val="Справочник_ГП12"/>
      <sheetName val="Структура_выручки12"/>
      <sheetName val="Прочие_компании12"/>
      <sheetName val="Компании_группы12"/>
      <sheetName val="COGS__base_12"/>
      <sheetName val="_Расчет_ЭКГ_№49_12"/>
      <sheetName val="Выпадающий_список12"/>
      <sheetName val="Финансирование_(руб)12"/>
      <sheetName val="Справочник_БЕ_Организаций12"/>
      <sheetName val="Позиции_12"/>
      <sheetName val="свод_ПП_(ДЭФ)12"/>
      <sheetName val="brew_rub12"/>
      <sheetName val="v2_(для_гист_)12"/>
      <sheetName val="СВОД_для_отправки12"/>
      <sheetName val="Матрица_целей12"/>
      <sheetName val="Статус_ZBB12"/>
      <sheetName val="Статус_ZBB_(кол-во_идей)12"/>
      <sheetName val="Статус_ZBB_(эффект_по_идеям)12"/>
      <sheetName val="Свод_по_цехам12"/>
      <sheetName val="Свод_по_мероприятиям12"/>
      <sheetName val="Матрица_целей_ФЛЦ12"/>
      <sheetName val="Матрица_целей_КЦ12"/>
      <sheetName val="Прочие_мероприятия12"/>
      <sheetName val="Матрица_целей_КСЦ12"/>
      <sheetName val="Матрица_целей_РБЦ12"/>
      <sheetName val="Матрица_целей_ДЦ12"/>
      <sheetName val="сопоставление_с_целью12"/>
      <sheetName val="Матрица_целей_(без_В)12"/>
      <sheetName val="сопоставление_с_целью_(без_В)12"/>
      <sheetName val="на_29_10_202111"/>
      <sheetName val="Для_приказа_202011"/>
      <sheetName val="Оперативный_план_11"/>
      <sheetName val="PL_12m_SevGOK11"/>
      <sheetName val="AR_balance_202011"/>
      <sheetName val="AR_balance_201911"/>
      <sheetName val="2_мес__11"/>
      <sheetName val="VZZ_-_skutečnost14"/>
      <sheetName val="VZZ_-_plán14"/>
      <sheetName val="Лист1_(2)14"/>
      <sheetName val="Balance_Sheet14"/>
      <sheetName val="Фин_план14"/>
      <sheetName val="форма_6_114"/>
      <sheetName val="FX_rates14"/>
      <sheetName val="дек_разв_201114"/>
      <sheetName val="_Форма_П6_1_14"/>
      <sheetName val="СВОД_Ф1514"/>
      <sheetName val="июнь_пл-факт__изм13"/>
      <sheetName val="19_CAPEX13"/>
      <sheetName val="П_ПП_МП13"/>
      <sheetName val="Aktiva_a_pasiva_200614"/>
      <sheetName val="Откл__по_фин__рез14"/>
      <sheetName val="Sheet_Index14"/>
      <sheetName val="1997_fin__res_14"/>
      <sheetName val="exch__rates14"/>
      <sheetName val="ВГОК_201114"/>
      <sheetName val="EC552378_Corp_Cusip814"/>
      <sheetName val="TT333718_Govt14"/>
      <sheetName val="карта_метрик14"/>
      <sheetName val="Imp__Sensitivity14"/>
      <sheetName val="нормы_5_лет14"/>
      <sheetName val="EBITDA_Bridges_v_Budget14"/>
      <sheetName val="Реестр_26_11_0814"/>
      <sheetName val="ост_ТМЦ14"/>
      <sheetName val="Приложение_414"/>
      <sheetName val="Движение_по_месяцам14"/>
      <sheetName val="2012г_14"/>
      <sheetName val="9_мес1214"/>
      <sheetName val="1_пол1214"/>
      <sheetName val="4__Ratios14"/>
      <sheetName val="Виды_затрат14"/>
      <sheetName val="Единицы_консолидации14"/>
      <sheetName val="Виды_движения14"/>
      <sheetName val="ф_2_313"/>
      <sheetName val="KPI_2014_дробление13"/>
      <sheetName val="Данные_для_расчета13"/>
      <sheetName val="3__CFS13"/>
      <sheetName val="9a__PP&amp;E13"/>
      <sheetName val="10__Intangibles13"/>
      <sheetName val="14_2_NRV_allowance13"/>
      <sheetName val="8__Income_tax13"/>
      <sheetName val="14_1_Inventory13"/>
      <sheetName val="6_2_COS13"/>
      <sheetName val="1_2__BS-IS_200913"/>
      <sheetName val="GAP_для_проработки13"/>
      <sheetName val="4_13"/>
      <sheetName val="2_2_HSVC_slag_unprep13"/>
      <sheetName val="2_1__HSVC_slag_prepared13"/>
      <sheetName val="2_3__NTMK_Slag13"/>
      <sheetName val="5__Changes_in_WIP_FG_(SAP)13"/>
      <sheetName val="5__Changes_in_WIP_FG_(SAP)_(213"/>
      <sheetName val="Production_data13"/>
      <sheetName val="3_2_Sales_to_Vanchem13"/>
      <sheetName val="1__Production13"/>
      <sheetName val="3_1_Sales13"/>
      <sheetName val="26_1113"/>
      <sheetName val="НТМК_Сталь13"/>
      <sheetName val="Ф15_(Секвестр)113"/>
      <sheetName val="на_12_09_1413"/>
      <sheetName val="Общий_113"/>
      <sheetName val="Формат_213"/>
      <sheetName val="06_1113"/>
      <sheetName val="UFOP_(factor)13"/>
      <sheetName val="UFOP_(data)13"/>
      <sheetName val="Ф2_313"/>
      <sheetName val="Таштагол_т_т13"/>
      <sheetName val="1_Общая_информация13"/>
      <sheetName val="9_113"/>
      <sheetName val="станции_дороги13"/>
      <sheetName val="ПЛАН_ПЛАТЕЖЕЙ_НА13"/>
      <sheetName val="Узкие_места13"/>
      <sheetName val="Цены_реализации13"/>
      <sheetName val="Цены_входящие_113"/>
      <sheetName val="Цены_входящие_213"/>
      <sheetName val="13__Вспом__и_энергетика__2_13"/>
      <sheetName val="Ремонты_и_ОВИ13"/>
      <sheetName val="15__Инвестпрогр_13"/>
      <sheetName val="5__Цены_вх__сырья13"/>
      <sheetName val="5__Влияние_цен_на_сырье13"/>
      <sheetName val="6__Расход13"/>
      <sheetName val="7__Ремонты___ОВИ13"/>
      <sheetName val="7__Пример_графика13"/>
      <sheetName val="7__вариант_213"/>
      <sheetName val="7__прил__прод_ть_рем_13"/>
      <sheetName val="Вспом__материалы13"/>
      <sheetName val="8__PL13"/>
      <sheetName val="Слайд_vc_fc_cc13"/>
      <sheetName val="9__Сарех_Свод13"/>
      <sheetName val="4__KPI13"/>
      <sheetName val="6__Исходная_инф_13"/>
      <sheetName val="6__Мощности_ГОКи13"/>
      <sheetName val="Материалы_СЦ13"/>
      <sheetName val="2_Параметры13"/>
      <sheetName val="Грузополучатели_-_список13"/>
      <sheetName val="ф_1413"/>
      <sheetName val="статьи_ЕФО13"/>
      <sheetName val="Смета__январь13"/>
      <sheetName val="20_Коммерческие_расходы13"/>
      <sheetName val="декабрь_факт13"/>
      <sheetName val="ENA_9_30_1413"/>
      <sheetName val="3_2_1__Report13"/>
      <sheetName val="3_2_P&amp;L13"/>
      <sheetName val="4_Программа_повышения_эфф-сти13"/>
      <sheetName val="4_ППЭ_кратко_(2)13"/>
      <sheetName val="SALES_CZK13"/>
      <sheetName val="cahh_cost_конц13"/>
      <sheetName val="Структура_портфеля13"/>
      <sheetName val="Справочник_ГП13"/>
      <sheetName val="Структура_выручки13"/>
      <sheetName val="Прочие_компании13"/>
      <sheetName val="Компании_группы13"/>
      <sheetName val="COGS__base_13"/>
      <sheetName val="_Расчет_ЭКГ_№49_13"/>
      <sheetName val="Выпадающий_список13"/>
      <sheetName val="Финансирование_(руб)13"/>
      <sheetName val="Справочник_БЕ_Организаций13"/>
      <sheetName val="Позиции_13"/>
      <sheetName val="свод_ПП_(ДЭФ)13"/>
      <sheetName val="brew_rub13"/>
      <sheetName val="v2_(для_гист_)13"/>
      <sheetName val="СВОД_для_отправки13"/>
      <sheetName val="Матрица_целей13"/>
      <sheetName val="Статус_ZBB13"/>
      <sheetName val="Статус_ZBB_(кол-во_идей)13"/>
      <sheetName val="Статус_ZBB_(эффект_по_идеям)13"/>
      <sheetName val="Свод_по_цехам13"/>
      <sheetName val="Свод_по_мероприятиям13"/>
      <sheetName val="Матрица_целей_ФЛЦ13"/>
      <sheetName val="Матрица_целей_КЦ13"/>
      <sheetName val="Прочие_мероприятия13"/>
      <sheetName val="Матрица_целей_КСЦ13"/>
      <sheetName val="Матрица_целей_РБЦ13"/>
      <sheetName val="Матрица_целей_ДЦ13"/>
      <sheetName val="сопоставление_с_целью13"/>
      <sheetName val="Матрица_целей_(без_В)13"/>
      <sheetName val="сопоставление_с_целью_(без_В)13"/>
      <sheetName val="на_29_10_202112"/>
      <sheetName val="Для_приказа_202012"/>
      <sheetName val="Оперативный_план_12"/>
      <sheetName val="PL_12m_SevGOK12"/>
      <sheetName val="AR_balance_202012"/>
      <sheetName val="AR_balance_201912"/>
      <sheetName val="2_мес__12"/>
      <sheetName val="share_price_20022"/>
      <sheetName val="Lists"/>
      <sheetName val="D2 DCF"/>
      <sheetName val="MENU"/>
      <sheetName val="Кедровский"/>
      <sheetName val="Закупки"/>
      <sheetName val="Приложение № 2"/>
      <sheetName val="Ком.усл."/>
      <sheetName val="Анализ ФОТ"/>
      <sheetName val="Аналитика"/>
      <sheetName val="Аналитика реализация"/>
      <sheetName val="Список"/>
      <sheetName val="Ass"/>
      <sheetName val="Расчет сырья ЦПФ"/>
      <sheetName val=" Расчет сырья КЦ"/>
      <sheetName val=" Расчет сырья КЦ копчение"/>
      <sheetName val="Выручка пл"/>
      <sheetName val="sheet1"/>
      <sheetName val="Bloomberg"/>
      <sheetName val="Steel reorganization"/>
      <sheetName val="input"/>
      <sheetName val="rozvaha"/>
      <sheetName val="i-s"/>
      <sheetName val="EAH"/>
      <sheetName val="dpr_tax_"/>
      <sheetName val="БДДС month _ф_"/>
      <sheetName val="БДДС month _п_"/>
      <sheetName val="CAPEX"/>
      <sheetName val="1-ЭСПЦ"/>
      <sheetName val="24_кред"/>
      <sheetName val="Capex (2)"/>
      <sheetName val="Option"/>
      <sheetName val="PLAN_FEB97"/>
      <sheetName val="bq"/>
      <sheetName val="bq external"/>
      <sheetName val="#REF"/>
      <sheetName val="Testing"/>
    </sheetNames>
    <sheetDataSet>
      <sheetData sheetId="0">
        <row r="1">
          <cell r="A1" t="str">
            <v xml:space="preserve">V?TKOVICE STEEL, a.s. </v>
          </cell>
        </row>
      </sheetData>
      <sheetData sheetId="1" refreshError="1">
        <row r="1">
          <cell r="A1" t="str">
            <v xml:space="preserve">VÍTKOVICE STEEL, a.s. </v>
          </cell>
        </row>
        <row r="15">
          <cell r="A15" t="str">
            <v xml:space="preserve">    Oceňovací rozdíly z přecenění při přeměnách</v>
          </cell>
        </row>
        <row r="16">
          <cell r="A16" t="str">
            <v xml:space="preserve">  Rezervní fondy, neděl. fond a ostatní fondy ze zisku</v>
          </cell>
        </row>
        <row r="17">
          <cell r="A17" t="str">
            <v xml:space="preserve">    Zákonný rezervní fond/Nedělitelný fond</v>
          </cell>
        </row>
        <row r="18">
          <cell r="A18" t="str">
            <v xml:space="preserve">    Statutární a ostatní fondy</v>
          </cell>
        </row>
        <row r="19">
          <cell r="A19" t="str">
            <v xml:space="preserve">  Výsledek hospodaření minulých let</v>
          </cell>
        </row>
        <row r="20">
          <cell r="A20" t="str">
            <v xml:space="preserve">    Nerozdělený zisk (neuhrazená ztráta) minulých let</v>
          </cell>
        </row>
        <row r="21">
          <cell r="A21" t="str">
            <v xml:space="preserve">    Výsledek hospodaření ve schvalovacím řízení</v>
          </cell>
        </row>
        <row r="22">
          <cell r="A22" t="str">
            <v xml:space="preserve"> Výsledek hospodaření běžného účetního období (+/-)</v>
          </cell>
        </row>
        <row r="23">
          <cell r="A23" t="str">
            <v>Cizí zdroje</v>
          </cell>
        </row>
        <row r="24">
          <cell r="A24" t="str">
            <v xml:space="preserve">  Rezervy</v>
          </cell>
        </row>
        <row r="25">
          <cell r="A25" t="str">
            <v xml:space="preserve">    Rezervy podle zvláštních právních předpisů</v>
          </cell>
        </row>
        <row r="35">
          <cell r="A35" t="str">
            <v xml:space="preserve">    Vydané dluhopisy</v>
          </cell>
          <cell r="C35">
            <v>0</v>
          </cell>
        </row>
        <row r="36">
          <cell r="A36" t="str">
            <v xml:space="preserve">    Dlouhodobé směnky k úhradě</v>
          </cell>
          <cell r="C36">
            <v>0</v>
          </cell>
        </row>
        <row r="37">
          <cell r="A37" t="str">
            <v xml:space="preserve">    Dohadné účty pasivní</v>
          </cell>
          <cell r="C37">
            <v>0</v>
          </cell>
        </row>
        <row r="38">
          <cell r="A38" t="str">
            <v xml:space="preserve">    Jiné závazky</v>
          </cell>
          <cell r="C38">
            <v>0</v>
          </cell>
        </row>
        <row r="39">
          <cell r="A39" t="str">
            <v xml:space="preserve">    Odložený daňový závazek</v>
          </cell>
          <cell r="C39">
            <v>0</v>
          </cell>
        </row>
        <row r="40">
          <cell r="A40" t="str">
            <v xml:space="preserve">  Krátkodobé závazky</v>
          </cell>
          <cell r="C40">
            <v>1746135</v>
          </cell>
        </row>
        <row r="41">
          <cell r="A41" t="str">
            <v xml:space="preserve">    Závazky z obchodních vztahů</v>
          </cell>
          <cell r="C41">
            <v>1545243</v>
          </cell>
        </row>
        <row r="42">
          <cell r="A42" t="str">
            <v xml:space="preserve">    Závazky k ovládaným a řízeným osobám</v>
          </cell>
          <cell r="C42">
            <v>0</v>
          </cell>
        </row>
        <row r="43">
          <cell r="A43" t="str">
            <v xml:space="preserve">    Závazky k účetním jednotkám pod podst.vlivem</v>
          </cell>
          <cell r="C43">
            <v>0</v>
          </cell>
        </row>
        <row r="44">
          <cell r="A44" t="str">
            <v xml:space="preserve">    Závazky ke společníkům, členům dr. a účastníkům sdruž.</v>
          </cell>
          <cell r="C44">
            <v>0</v>
          </cell>
        </row>
        <row r="45">
          <cell r="A45" t="str">
            <v xml:space="preserve">    Závazky k zaměstnancům</v>
          </cell>
          <cell r="C45">
            <v>30589</v>
          </cell>
        </row>
        <row r="46">
          <cell r="A46" t="str">
            <v xml:space="preserve">    Závazky ze sociálního zabezpečení a zdrav. pojištění</v>
          </cell>
          <cell r="C46">
            <v>18628</v>
          </cell>
        </row>
        <row r="47">
          <cell r="A47" t="str">
            <v xml:space="preserve">    Stát - daňové závazky a dotace</v>
          </cell>
          <cell r="C47">
            <v>8773</v>
          </cell>
        </row>
        <row r="48">
          <cell r="A48" t="str">
            <v xml:space="preserve">    Krátkodobé přijaté zálohy</v>
          </cell>
          <cell r="C48">
            <v>94899</v>
          </cell>
        </row>
      </sheetData>
      <sheetData sheetId="2" refreshError="1"/>
      <sheetData sheetId="3"/>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B1">
            <v>0</v>
          </cell>
        </row>
      </sheetData>
      <sheetData sheetId="309"/>
      <sheetData sheetId="310">
        <row r="1">
          <cell r="B1">
            <v>0</v>
          </cell>
        </row>
      </sheetData>
      <sheetData sheetId="311"/>
      <sheetData sheetId="312">
        <row r="1">
          <cell r="B1">
            <v>0</v>
          </cell>
        </row>
      </sheetData>
      <sheetData sheetId="313"/>
      <sheetData sheetId="314">
        <row r="1">
          <cell r="B1">
            <v>0</v>
          </cell>
        </row>
      </sheetData>
      <sheetData sheetId="315"/>
      <sheetData sheetId="316">
        <row r="1">
          <cell r="B1">
            <v>0</v>
          </cell>
        </row>
      </sheetData>
      <sheetData sheetId="317"/>
      <sheetData sheetId="318">
        <row r="1">
          <cell r="B1">
            <v>0</v>
          </cell>
        </row>
      </sheetData>
      <sheetData sheetId="319"/>
      <sheetData sheetId="320">
        <row r="1">
          <cell r="B1">
            <v>0</v>
          </cell>
        </row>
      </sheetData>
      <sheetData sheetId="321"/>
      <sheetData sheetId="322">
        <row r="1">
          <cell r="B1">
            <v>0</v>
          </cell>
        </row>
      </sheetData>
      <sheetData sheetId="323"/>
      <sheetData sheetId="324">
        <row r="1">
          <cell r="B1">
            <v>0</v>
          </cell>
        </row>
      </sheetData>
      <sheetData sheetId="325"/>
      <sheetData sheetId="326">
        <row r="1">
          <cell r="B1">
            <v>0</v>
          </cell>
        </row>
      </sheetData>
      <sheetData sheetId="327"/>
      <sheetData sheetId="328">
        <row r="1">
          <cell r="B1">
            <v>0</v>
          </cell>
        </row>
      </sheetData>
      <sheetData sheetId="329"/>
      <sheetData sheetId="330">
        <row r="1">
          <cell r="B1">
            <v>0</v>
          </cell>
        </row>
      </sheetData>
      <sheetData sheetId="331"/>
      <sheetData sheetId="332">
        <row r="1">
          <cell r="B1">
            <v>0</v>
          </cell>
        </row>
      </sheetData>
      <sheetData sheetId="333"/>
      <sheetData sheetId="334"/>
      <sheetData sheetId="335"/>
      <sheetData sheetId="336"/>
      <sheetData sheetId="337"/>
      <sheetData sheetId="338"/>
      <sheetData sheetId="339"/>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row r="1">
          <cell r="B1">
            <v>0</v>
          </cell>
        </row>
      </sheetData>
      <sheetData sheetId="482"/>
      <sheetData sheetId="483"/>
      <sheetData sheetId="484"/>
      <sheetData sheetId="485"/>
      <sheetData sheetId="486"/>
      <sheetData sheetId="487"/>
      <sheetData sheetId="488"/>
      <sheetData sheetId="489"/>
      <sheetData sheetId="490"/>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sheetData sheetId="657"/>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sheetData sheetId="688"/>
      <sheetData sheetId="689"/>
      <sheetData sheetId="690"/>
      <sheetData sheetId="691"/>
      <sheetData sheetId="692"/>
      <sheetData sheetId="693"/>
      <sheetData sheetId="694"/>
      <sheetData sheetId="695"/>
      <sheetData sheetId="696"/>
      <sheetData sheetId="697"/>
      <sheetData sheetId="698"/>
      <sheetData sheetId="699"/>
      <sheetData sheetId="700"/>
      <sheetData sheetId="701"/>
      <sheetData sheetId="702"/>
      <sheetData sheetId="703"/>
      <sheetData sheetId="704"/>
      <sheetData sheetId="705"/>
      <sheetData sheetId="706"/>
      <sheetData sheetId="707"/>
      <sheetData sheetId="708"/>
      <sheetData sheetId="709"/>
      <sheetData sheetId="710"/>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sheetData sheetId="726"/>
      <sheetData sheetId="727"/>
      <sheetData sheetId="728"/>
      <sheetData sheetId="729"/>
      <sheetData sheetId="730"/>
      <sheetData sheetId="731"/>
      <sheetData sheetId="732"/>
      <sheetData sheetId="733"/>
      <sheetData sheetId="734"/>
      <sheetData sheetId="735"/>
      <sheetData sheetId="736"/>
      <sheetData sheetId="737"/>
      <sheetData sheetId="738"/>
      <sheetData sheetId="739"/>
      <sheetData sheetId="740"/>
      <sheetData sheetId="741"/>
      <sheetData sheetId="742"/>
      <sheetData sheetId="743"/>
      <sheetData sheetId="744"/>
      <sheetData sheetId="745"/>
      <sheetData sheetId="746"/>
      <sheetData sheetId="747"/>
      <sheetData sheetId="748"/>
      <sheetData sheetId="749"/>
      <sheetData sheetId="750"/>
      <sheetData sheetId="751"/>
      <sheetData sheetId="752"/>
      <sheetData sheetId="753"/>
      <sheetData sheetId="754"/>
      <sheetData sheetId="755"/>
      <sheetData sheetId="756"/>
      <sheetData sheetId="757"/>
      <sheetData sheetId="758"/>
      <sheetData sheetId="759"/>
      <sheetData sheetId="760"/>
      <sheetData sheetId="761"/>
      <sheetData sheetId="762"/>
      <sheetData sheetId="763"/>
      <sheetData sheetId="764"/>
      <sheetData sheetId="765"/>
      <sheetData sheetId="766"/>
      <sheetData sheetId="767"/>
      <sheetData sheetId="768"/>
      <sheetData sheetId="769"/>
      <sheetData sheetId="770"/>
      <sheetData sheetId="771"/>
      <sheetData sheetId="772"/>
      <sheetData sheetId="773"/>
      <sheetData sheetId="774"/>
      <sheetData sheetId="775"/>
      <sheetData sheetId="776"/>
      <sheetData sheetId="777"/>
      <sheetData sheetId="778"/>
      <sheetData sheetId="779"/>
      <sheetData sheetId="780"/>
      <sheetData sheetId="781"/>
      <sheetData sheetId="782"/>
      <sheetData sheetId="783"/>
      <sheetData sheetId="784"/>
      <sheetData sheetId="785"/>
      <sheetData sheetId="786"/>
      <sheetData sheetId="787"/>
      <sheetData sheetId="788"/>
      <sheetData sheetId="789"/>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sheetData sheetId="838"/>
      <sheetData sheetId="839"/>
      <sheetData sheetId="840"/>
      <sheetData sheetId="841"/>
      <sheetData sheetId="842"/>
      <sheetData sheetId="843"/>
      <sheetData sheetId="844"/>
      <sheetData sheetId="845"/>
      <sheetData sheetId="846"/>
      <sheetData sheetId="847"/>
      <sheetData sheetId="848"/>
      <sheetData sheetId="849"/>
      <sheetData sheetId="850"/>
      <sheetData sheetId="851"/>
      <sheetData sheetId="852"/>
      <sheetData sheetId="853"/>
      <sheetData sheetId="854"/>
      <sheetData sheetId="855"/>
      <sheetData sheetId="856"/>
      <sheetData sheetId="857"/>
      <sheetData sheetId="858"/>
      <sheetData sheetId="859"/>
      <sheetData sheetId="860"/>
      <sheetData sheetId="861"/>
      <sheetData sheetId="862"/>
      <sheetData sheetId="863"/>
      <sheetData sheetId="864"/>
      <sheetData sheetId="865"/>
      <sheetData sheetId="866"/>
      <sheetData sheetId="867"/>
      <sheetData sheetId="868"/>
      <sheetData sheetId="869"/>
      <sheetData sheetId="870"/>
      <sheetData sheetId="871"/>
      <sheetData sheetId="872"/>
      <sheetData sheetId="873"/>
      <sheetData sheetId="874"/>
      <sheetData sheetId="875"/>
      <sheetData sheetId="876"/>
      <sheetData sheetId="877"/>
      <sheetData sheetId="878"/>
      <sheetData sheetId="879"/>
      <sheetData sheetId="880"/>
      <sheetData sheetId="881"/>
      <sheetData sheetId="882"/>
      <sheetData sheetId="883"/>
      <sheetData sheetId="884"/>
      <sheetData sheetId="885"/>
      <sheetData sheetId="886"/>
      <sheetData sheetId="887"/>
      <sheetData sheetId="888"/>
      <sheetData sheetId="889"/>
      <sheetData sheetId="890"/>
      <sheetData sheetId="891"/>
      <sheetData sheetId="892"/>
      <sheetData sheetId="893"/>
      <sheetData sheetId="894"/>
      <sheetData sheetId="895"/>
      <sheetData sheetId="896"/>
      <sheetData sheetId="897"/>
      <sheetData sheetId="898"/>
      <sheetData sheetId="899"/>
      <sheetData sheetId="900"/>
      <sheetData sheetId="901"/>
      <sheetData sheetId="902"/>
      <sheetData sheetId="903"/>
      <sheetData sheetId="904"/>
      <sheetData sheetId="905"/>
      <sheetData sheetId="906"/>
      <sheetData sheetId="907"/>
      <sheetData sheetId="908"/>
      <sheetData sheetId="909"/>
      <sheetData sheetId="910"/>
      <sheetData sheetId="911"/>
      <sheetData sheetId="912"/>
      <sheetData sheetId="913"/>
      <sheetData sheetId="914"/>
      <sheetData sheetId="915"/>
      <sheetData sheetId="916"/>
      <sheetData sheetId="917"/>
      <sheetData sheetId="918"/>
      <sheetData sheetId="919"/>
      <sheetData sheetId="920"/>
      <sheetData sheetId="921"/>
      <sheetData sheetId="922">
        <row r="1">
          <cell r="B1">
            <v>0</v>
          </cell>
        </row>
      </sheetData>
      <sheetData sheetId="923">
        <row r="1">
          <cell r="B1">
            <v>0</v>
          </cell>
        </row>
      </sheetData>
      <sheetData sheetId="924">
        <row r="1">
          <cell r="B1">
            <v>0</v>
          </cell>
        </row>
      </sheetData>
      <sheetData sheetId="925"/>
      <sheetData sheetId="926"/>
      <sheetData sheetId="927"/>
      <sheetData sheetId="928"/>
      <sheetData sheetId="929"/>
      <sheetData sheetId="930"/>
      <sheetData sheetId="931"/>
      <sheetData sheetId="932"/>
      <sheetData sheetId="933"/>
      <sheetData sheetId="934"/>
      <sheetData sheetId="935"/>
      <sheetData sheetId="936"/>
      <sheetData sheetId="937"/>
      <sheetData sheetId="938"/>
      <sheetData sheetId="939"/>
      <sheetData sheetId="940"/>
      <sheetData sheetId="941"/>
      <sheetData sheetId="942"/>
      <sheetData sheetId="943"/>
      <sheetData sheetId="944"/>
      <sheetData sheetId="945"/>
      <sheetData sheetId="946"/>
      <sheetData sheetId="947"/>
      <sheetData sheetId="948"/>
      <sheetData sheetId="949"/>
      <sheetData sheetId="950"/>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row r="1">
          <cell r="B1">
            <v>0</v>
          </cell>
        </row>
      </sheetData>
      <sheetData sheetId="1069">
        <row r="1">
          <cell r="B1">
            <v>0</v>
          </cell>
        </row>
      </sheetData>
      <sheetData sheetId="1070">
        <row r="1">
          <cell r="B1">
            <v>0</v>
          </cell>
        </row>
      </sheetData>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sheetData sheetId="1205"/>
      <sheetData sheetId="1206"/>
      <sheetData sheetId="1207"/>
      <sheetData sheetId="1208"/>
      <sheetData sheetId="1209"/>
      <sheetData sheetId="1210"/>
      <sheetData sheetId="1211"/>
      <sheetData sheetId="1212"/>
      <sheetData sheetId="1213"/>
      <sheetData sheetId="1214">
        <row r="1">
          <cell r="B1">
            <v>0</v>
          </cell>
        </row>
      </sheetData>
      <sheetData sheetId="1215">
        <row r="1">
          <cell r="B1">
            <v>0</v>
          </cell>
        </row>
      </sheetData>
      <sheetData sheetId="1216">
        <row r="1">
          <cell r="B1">
            <v>0</v>
          </cell>
        </row>
      </sheetData>
      <sheetData sheetId="1217"/>
      <sheetData sheetId="1218"/>
      <sheetData sheetId="1219"/>
      <sheetData sheetId="1220"/>
      <sheetData sheetId="1221"/>
      <sheetData sheetId="1222"/>
      <sheetData sheetId="1223"/>
      <sheetData sheetId="1224"/>
      <sheetData sheetId="1225"/>
      <sheetData sheetId="1226"/>
      <sheetData sheetId="1227"/>
      <sheetData sheetId="1228"/>
      <sheetData sheetId="1229"/>
      <sheetData sheetId="1230"/>
      <sheetData sheetId="1231"/>
      <sheetData sheetId="1232"/>
      <sheetData sheetId="1233"/>
      <sheetData sheetId="1234"/>
      <sheetData sheetId="1235"/>
      <sheetData sheetId="1236"/>
      <sheetData sheetId="1237"/>
      <sheetData sheetId="1238"/>
      <sheetData sheetId="1239"/>
      <sheetData sheetId="1240"/>
      <sheetData sheetId="1241"/>
      <sheetData sheetId="1242"/>
      <sheetData sheetId="1243"/>
      <sheetData sheetId="1244"/>
      <sheetData sheetId="1245"/>
      <sheetData sheetId="1246"/>
      <sheetData sheetId="1247"/>
      <sheetData sheetId="1248"/>
      <sheetData sheetId="1249"/>
      <sheetData sheetId="1250"/>
      <sheetData sheetId="1251"/>
      <sheetData sheetId="1252"/>
      <sheetData sheetId="1253"/>
      <sheetData sheetId="1254"/>
      <sheetData sheetId="1255"/>
      <sheetData sheetId="1256"/>
      <sheetData sheetId="1257"/>
      <sheetData sheetId="1258"/>
      <sheetData sheetId="1259"/>
      <sheetData sheetId="1260"/>
      <sheetData sheetId="1261"/>
      <sheetData sheetId="1262"/>
      <sheetData sheetId="1263"/>
      <sheetData sheetId="1264"/>
      <sheetData sheetId="1265"/>
      <sheetData sheetId="1266"/>
      <sheetData sheetId="1267"/>
      <sheetData sheetId="1268"/>
      <sheetData sheetId="1269"/>
      <sheetData sheetId="1270"/>
      <sheetData sheetId="1271"/>
      <sheetData sheetId="1272"/>
      <sheetData sheetId="1273"/>
      <sheetData sheetId="1274"/>
      <sheetData sheetId="1275"/>
      <sheetData sheetId="1276"/>
      <sheetData sheetId="1277"/>
      <sheetData sheetId="1278"/>
      <sheetData sheetId="1279"/>
      <sheetData sheetId="1280"/>
      <sheetData sheetId="1281"/>
      <sheetData sheetId="1282"/>
      <sheetData sheetId="1283"/>
      <sheetData sheetId="1284"/>
      <sheetData sheetId="1285"/>
      <sheetData sheetId="1286"/>
      <sheetData sheetId="1287"/>
      <sheetData sheetId="1288"/>
      <sheetData sheetId="1289"/>
      <sheetData sheetId="1290"/>
      <sheetData sheetId="1291"/>
      <sheetData sheetId="1292"/>
      <sheetData sheetId="1293"/>
      <sheetData sheetId="1294"/>
      <sheetData sheetId="1295"/>
      <sheetData sheetId="1296"/>
      <sheetData sheetId="1297"/>
      <sheetData sheetId="1298"/>
      <sheetData sheetId="1299"/>
      <sheetData sheetId="1300"/>
      <sheetData sheetId="1301"/>
      <sheetData sheetId="1302"/>
      <sheetData sheetId="1303"/>
      <sheetData sheetId="1304"/>
      <sheetData sheetId="1305"/>
      <sheetData sheetId="1306"/>
      <sheetData sheetId="1307"/>
      <sheetData sheetId="1308"/>
      <sheetData sheetId="1309"/>
      <sheetData sheetId="1310"/>
      <sheetData sheetId="1311"/>
      <sheetData sheetId="1312"/>
      <sheetData sheetId="1313"/>
      <sheetData sheetId="1314"/>
      <sheetData sheetId="1315"/>
      <sheetData sheetId="1316"/>
      <sheetData sheetId="1317"/>
      <sheetData sheetId="1318"/>
      <sheetData sheetId="1319"/>
      <sheetData sheetId="1320"/>
      <sheetData sheetId="1321"/>
      <sheetData sheetId="1322"/>
      <sheetData sheetId="1323"/>
      <sheetData sheetId="1324"/>
      <sheetData sheetId="1325"/>
      <sheetData sheetId="1326"/>
      <sheetData sheetId="1327"/>
      <sheetData sheetId="1328"/>
      <sheetData sheetId="1329"/>
      <sheetData sheetId="1330"/>
      <sheetData sheetId="1331"/>
      <sheetData sheetId="1332"/>
      <sheetData sheetId="1333"/>
      <sheetData sheetId="1334"/>
      <sheetData sheetId="1335"/>
      <sheetData sheetId="1336"/>
      <sheetData sheetId="1337"/>
      <sheetData sheetId="1338"/>
      <sheetData sheetId="1339"/>
      <sheetData sheetId="1340"/>
      <sheetData sheetId="1341"/>
      <sheetData sheetId="1342"/>
      <sheetData sheetId="1343"/>
      <sheetData sheetId="1344"/>
      <sheetData sheetId="1345"/>
      <sheetData sheetId="1346"/>
      <sheetData sheetId="1347"/>
      <sheetData sheetId="1348"/>
      <sheetData sheetId="1349"/>
      <sheetData sheetId="1350"/>
      <sheetData sheetId="1351"/>
      <sheetData sheetId="1352"/>
      <sheetData sheetId="1353"/>
      <sheetData sheetId="1354"/>
      <sheetData sheetId="1355"/>
      <sheetData sheetId="1356"/>
      <sheetData sheetId="1357"/>
      <sheetData sheetId="1358"/>
      <sheetData sheetId="1359"/>
      <sheetData sheetId="1360">
        <row r="1">
          <cell r="B1">
            <v>0</v>
          </cell>
        </row>
      </sheetData>
      <sheetData sheetId="1361">
        <row r="1">
          <cell r="B1">
            <v>0</v>
          </cell>
        </row>
      </sheetData>
      <sheetData sheetId="1362">
        <row r="1">
          <cell r="B1">
            <v>0</v>
          </cell>
        </row>
      </sheetData>
      <sheetData sheetId="1363"/>
      <sheetData sheetId="1364"/>
      <sheetData sheetId="1365"/>
      <sheetData sheetId="1366"/>
      <sheetData sheetId="1367"/>
      <sheetData sheetId="1368"/>
      <sheetData sheetId="1369"/>
      <sheetData sheetId="1370"/>
      <sheetData sheetId="1371"/>
      <sheetData sheetId="1372"/>
      <sheetData sheetId="1373"/>
      <sheetData sheetId="1374"/>
      <sheetData sheetId="1375"/>
      <sheetData sheetId="1376"/>
      <sheetData sheetId="1377"/>
      <sheetData sheetId="1378"/>
      <sheetData sheetId="1379"/>
      <sheetData sheetId="1380"/>
      <sheetData sheetId="1381"/>
      <sheetData sheetId="1382"/>
      <sheetData sheetId="1383"/>
      <sheetData sheetId="1384"/>
      <sheetData sheetId="1385"/>
      <sheetData sheetId="1386"/>
      <sheetData sheetId="1387"/>
      <sheetData sheetId="1388"/>
      <sheetData sheetId="1389"/>
      <sheetData sheetId="1390"/>
      <sheetData sheetId="1391"/>
      <sheetData sheetId="1392"/>
      <sheetData sheetId="1393"/>
      <sheetData sheetId="1394"/>
      <sheetData sheetId="1395"/>
      <sheetData sheetId="1396"/>
      <sheetData sheetId="1397"/>
      <sheetData sheetId="1398"/>
      <sheetData sheetId="1399"/>
      <sheetData sheetId="1400"/>
      <sheetData sheetId="1401"/>
      <sheetData sheetId="1402"/>
      <sheetData sheetId="1403"/>
      <sheetData sheetId="1404"/>
      <sheetData sheetId="1405"/>
      <sheetData sheetId="1406"/>
      <sheetData sheetId="1407"/>
      <sheetData sheetId="1408"/>
      <sheetData sheetId="1409"/>
      <sheetData sheetId="1410"/>
      <sheetData sheetId="1411"/>
      <sheetData sheetId="1412"/>
      <sheetData sheetId="1413"/>
      <sheetData sheetId="1414"/>
      <sheetData sheetId="1415"/>
      <sheetData sheetId="1416"/>
      <sheetData sheetId="1417"/>
      <sheetData sheetId="1418"/>
      <sheetData sheetId="1419"/>
      <sheetData sheetId="1420"/>
      <sheetData sheetId="1421"/>
      <sheetData sheetId="1422"/>
      <sheetData sheetId="1423"/>
      <sheetData sheetId="1424"/>
      <sheetData sheetId="1425"/>
      <sheetData sheetId="1426"/>
      <sheetData sheetId="1427"/>
      <sheetData sheetId="1428"/>
      <sheetData sheetId="1429"/>
      <sheetData sheetId="1430"/>
      <sheetData sheetId="1431"/>
      <sheetData sheetId="1432"/>
      <sheetData sheetId="1433"/>
      <sheetData sheetId="1434"/>
      <sheetData sheetId="1435"/>
      <sheetData sheetId="1436"/>
      <sheetData sheetId="1437"/>
      <sheetData sheetId="1438"/>
      <sheetData sheetId="1439"/>
      <sheetData sheetId="1440"/>
      <sheetData sheetId="1441"/>
      <sheetData sheetId="1442"/>
      <sheetData sheetId="1443"/>
      <sheetData sheetId="1444"/>
      <sheetData sheetId="1445"/>
      <sheetData sheetId="1446"/>
      <sheetData sheetId="1447"/>
      <sheetData sheetId="1448"/>
      <sheetData sheetId="1449"/>
      <sheetData sheetId="1450"/>
      <sheetData sheetId="1451"/>
      <sheetData sheetId="1452"/>
      <sheetData sheetId="1453"/>
      <sheetData sheetId="1454"/>
      <sheetData sheetId="1455"/>
      <sheetData sheetId="1456"/>
      <sheetData sheetId="1457"/>
      <sheetData sheetId="1458"/>
      <sheetData sheetId="1459"/>
      <sheetData sheetId="1460"/>
      <sheetData sheetId="1461"/>
      <sheetData sheetId="1462"/>
      <sheetData sheetId="1463"/>
      <sheetData sheetId="1464"/>
      <sheetData sheetId="1465"/>
      <sheetData sheetId="1466"/>
      <sheetData sheetId="1467"/>
      <sheetData sheetId="1468"/>
      <sheetData sheetId="1469"/>
      <sheetData sheetId="1470"/>
      <sheetData sheetId="1471"/>
      <sheetData sheetId="1472"/>
      <sheetData sheetId="1473"/>
      <sheetData sheetId="1474"/>
      <sheetData sheetId="1475"/>
      <sheetData sheetId="1476"/>
      <sheetData sheetId="1477"/>
      <sheetData sheetId="1478"/>
      <sheetData sheetId="1479"/>
      <sheetData sheetId="1480"/>
      <sheetData sheetId="1481"/>
      <sheetData sheetId="1482"/>
      <sheetData sheetId="1483"/>
      <sheetData sheetId="1484"/>
      <sheetData sheetId="1485"/>
      <sheetData sheetId="1486"/>
      <sheetData sheetId="1487"/>
      <sheetData sheetId="1488"/>
      <sheetData sheetId="1489"/>
      <sheetData sheetId="1490"/>
      <sheetData sheetId="1491"/>
      <sheetData sheetId="1492"/>
      <sheetData sheetId="1493"/>
      <sheetData sheetId="1494"/>
      <sheetData sheetId="1495"/>
      <sheetData sheetId="1496"/>
      <sheetData sheetId="1497"/>
      <sheetData sheetId="1498"/>
      <sheetData sheetId="1499"/>
      <sheetData sheetId="1500"/>
      <sheetData sheetId="1501"/>
      <sheetData sheetId="1502"/>
      <sheetData sheetId="1503"/>
      <sheetData sheetId="1504">
        <row r="1">
          <cell r="B1">
            <v>0</v>
          </cell>
        </row>
      </sheetData>
      <sheetData sheetId="1505">
        <row r="1">
          <cell r="B1">
            <v>0</v>
          </cell>
        </row>
      </sheetData>
      <sheetData sheetId="1506">
        <row r="1">
          <cell r="B1">
            <v>0</v>
          </cell>
        </row>
      </sheetData>
      <sheetData sheetId="1507">
        <row r="1">
          <cell r="B1">
            <v>0</v>
          </cell>
        </row>
      </sheetData>
      <sheetData sheetId="1508">
        <row r="1">
          <cell r="B1">
            <v>0</v>
          </cell>
        </row>
      </sheetData>
      <sheetData sheetId="1509"/>
      <sheetData sheetId="1510"/>
      <sheetData sheetId="1511"/>
      <sheetData sheetId="1512"/>
      <sheetData sheetId="1513"/>
      <sheetData sheetId="1514"/>
      <sheetData sheetId="1515"/>
      <sheetData sheetId="1516"/>
      <sheetData sheetId="1517"/>
      <sheetData sheetId="1518"/>
      <sheetData sheetId="1519"/>
      <sheetData sheetId="1520"/>
      <sheetData sheetId="1521"/>
      <sheetData sheetId="1522"/>
      <sheetData sheetId="1523"/>
      <sheetData sheetId="1524"/>
      <sheetData sheetId="1525"/>
      <sheetData sheetId="1526"/>
      <sheetData sheetId="1527"/>
      <sheetData sheetId="1528"/>
      <sheetData sheetId="1529"/>
      <sheetData sheetId="1530"/>
      <sheetData sheetId="1531"/>
      <sheetData sheetId="1532"/>
      <sheetData sheetId="1533"/>
      <sheetData sheetId="1534"/>
      <sheetData sheetId="1535"/>
      <sheetData sheetId="1536"/>
      <sheetData sheetId="1537"/>
      <sheetData sheetId="1538"/>
      <sheetData sheetId="1539"/>
      <sheetData sheetId="1540"/>
      <sheetData sheetId="1541"/>
      <sheetData sheetId="1542"/>
      <sheetData sheetId="1543"/>
      <sheetData sheetId="1544"/>
      <sheetData sheetId="1545"/>
      <sheetData sheetId="1546"/>
      <sheetData sheetId="1547"/>
      <sheetData sheetId="1548"/>
      <sheetData sheetId="1549"/>
      <sheetData sheetId="1550"/>
      <sheetData sheetId="1551"/>
      <sheetData sheetId="1552"/>
      <sheetData sheetId="1553"/>
      <sheetData sheetId="1554"/>
      <sheetData sheetId="1555"/>
      <sheetData sheetId="1556"/>
      <sheetData sheetId="1557"/>
      <sheetData sheetId="1558"/>
      <sheetData sheetId="1559"/>
      <sheetData sheetId="1560"/>
      <sheetData sheetId="1561"/>
      <sheetData sheetId="1562"/>
      <sheetData sheetId="1563"/>
      <sheetData sheetId="1564"/>
      <sheetData sheetId="1565"/>
      <sheetData sheetId="1566"/>
      <sheetData sheetId="1567"/>
      <sheetData sheetId="1568"/>
      <sheetData sheetId="1569"/>
      <sheetData sheetId="1570"/>
      <sheetData sheetId="1571"/>
      <sheetData sheetId="1572"/>
      <sheetData sheetId="1573"/>
      <sheetData sheetId="1574"/>
      <sheetData sheetId="1575"/>
      <sheetData sheetId="1576"/>
      <sheetData sheetId="1577"/>
      <sheetData sheetId="1578"/>
      <sheetData sheetId="1579"/>
      <sheetData sheetId="1580"/>
      <sheetData sheetId="1581"/>
      <sheetData sheetId="1582"/>
      <sheetData sheetId="1583"/>
      <sheetData sheetId="1584"/>
      <sheetData sheetId="1585"/>
      <sheetData sheetId="1586"/>
      <sheetData sheetId="1587"/>
      <sheetData sheetId="1588"/>
      <sheetData sheetId="1589"/>
      <sheetData sheetId="1590"/>
      <sheetData sheetId="1591"/>
      <sheetData sheetId="1592"/>
      <sheetData sheetId="1593"/>
      <sheetData sheetId="1594"/>
      <sheetData sheetId="1595"/>
      <sheetData sheetId="1596"/>
      <sheetData sheetId="1597"/>
      <sheetData sheetId="1598"/>
      <sheetData sheetId="1599"/>
      <sheetData sheetId="1600"/>
      <sheetData sheetId="1601"/>
      <sheetData sheetId="1602"/>
      <sheetData sheetId="1603"/>
      <sheetData sheetId="1604"/>
      <sheetData sheetId="1605"/>
      <sheetData sheetId="1606"/>
      <sheetData sheetId="1607"/>
      <sheetData sheetId="1608"/>
      <sheetData sheetId="1609"/>
      <sheetData sheetId="1610"/>
      <sheetData sheetId="1611"/>
      <sheetData sheetId="1612"/>
      <sheetData sheetId="1613"/>
      <sheetData sheetId="1614"/>
      <sheetData sheetId="1615"/>
      <sheetData sheetId="1616"/>
      <sheetData sheetId="1617"/>
      <sheetData sheetId="1618"/>
      <sheetData sheetId="1619"/>
      <sheetData sheetId="1620"/>
      <sheetData sheetId="1621"/>
      <sheetData sheetId="1622"/>
      <sheetData sheetId="1623"/>
      <sheetData sheetId="1624"/>
      <sheetData sheetId="1625"/>
      <sheetData sheetId="1626"/>
      <sheetData sheetId="1627"/>
      <sheetData sheetId="1628"/>
      <sheetData sheetId="1629"/>
      <sheetData sheetId="1630"/>
      <sheetData sheetId="1631"/>
      <sheetData sheetId="1632"/>
      <sheetData sheetId="1633"/>
      <sheetData sheetId="1634"/>
      <sheetData sheetId="1635"/>
      <sheetData sheetId="1636"/>
      <sheetData sheetId="1637"/>
      <sheetData sheetId="1638"/>
      <sheetData sheetId="1639"/>
      <sheetData sheetId="1640"/>
      <sheetData sheetId="1641"/>
      <sheetData sheetId="1642"/>
      <sheetData sheetId="1643"/>
      <sheetData sheetId="1644"/>
      <sheetData sheetId="1645"/>
      <sheetData sheetId="1646"/>
      <sheetData sheetId="1647"/>
      <sheetData sheetId="1648"/>
      <sheetData sheetId="1649"/>
      <sheetData sheetId="1650"/>
      <sheetData sheetId="1651"/>
      <sheetData sheetId="1652"/>
      <sheetData sheetId="1653">
        <row r="1">
          <cell r="B1">
            <v>0</v>
          </cell>
        </row>
      </sheetData>
      <sheetData sheetId="1654">
        <row r="1">
          <cell r="B1">
            <v>0</v>
          </cell>
        </row>
      </sheetData>
      <sheetData sheetId="1655">
        <row r="1">
          <cell r="B1">
            <v>0</v>
          </cell>
        </row>
      </sheetData>
      <sheetData sheetId="1656"/>
      <sheetData sheetId="1657"/>
      <sheetData sheetId="1658"/>
      <sheetData sheetId="1659"/>
      <sheetData sheetId="1660"/>
      <sheetData sheetId="1661"/>
      <sheetData sheetId="1662"/>
      <sheetData sheetId="1663"/>
      <sheetData sheetId="1664"/>
      <sheetData sheetId="1665"/>
      <sheetData sheetId="1666"/>
      <sheetData sheetId="1667"/>
      <sheetData sheetId="1668"/>
      <sheetData sheetId="1669"/>
      <sheetData sheetId="1670"/>
      <sheetData sheetId="1671"/>
      <sheetData sheetId="1672"/>
      <sheetData sheetId="1673"/>
      <sheetData sheetId="1674"/>
      <sheetData sheetId="1675"/>
      <sheetData sheetId="1676"/>
      <sheetData sheetId="1677"/>
      <sheetData sheetId="1678"/>
      <sheetData sheetId="1679"/>
      <sheetData sheetId="1680"/>
      <sheetData sheetId="1681"/>
      <sheetData sheetId="1682"/>
      <sheetData sheetId="1683"/>
      <sheetData sheetId="1684"/>
      <sheetData sheetId="1685"/>
      <sheetData sheetId="1686"/>
      <sheetData sheetId="1687"/>
      <sheetData sheetId="1688"/>
      <sheetData sheetId="1689"/>
      <sheetData sheetId="1690"/>
      <sheetData sheetId="1691"/>
      <sheetData sheetId="1692"/>
      <sheetData sheetId="1693"/>
      <sheetData sheetId="1694"/>
      <sheetData sheetId="1695"/>
      <sheetData sheetId="1696"/>
      <sheetData sheetId="1697"/>
      <sheetData sheetId="1698"/>
      <sheetData sheetId="1699"/>
      <sheetData sheetId="1700"/>
      <sheetData sheetId="1701"/>
      <sheetData sheetId="1702"/>
      <sheetData sheetId="1703"/>
      <sheetData sheetId="1704"/>
      <sheetData sheetId="1705"/>
      <sheetData sheetId="1706"/>
      <sheetData sheetId="1707"/>
      <sheetData sheetId="1708"/>
      <sheetData sheetId="1709"/>
      <sheetData sheetId="1710"/>
      <sheetData sheetId="1711"/>
      <sheetData sheetId="1712"/>
      <sheetData sheetId="1713"/>
      <sheetData sheetId="1714"/>
      <sheetData sheetId="1715"/>
      <sheetData sheetId="1716"/>
      <sheetData sheetId="1717"/>
      <sheetData sheetId="1718"/>
      <sheetData sheetId="1719"/>
      <sheetData sheetId="1720"/>
      <sheetData sheetId="1721"/>
      <sheetData sheetId="1722"/>
      <sheetData sheetId="1723"/>
      <sheetData sheetId="1724"/>
      <sheetData sheetId="1725"/>
      <sheetData sheetId="1726"/>
      <sheetData sheetId="1727"/>
      <sheetData sheetId="1728"/>
      <sheetData sheetId="1729"/>
      <sheetData sheetId="1730"/>
      <sheetData sheetId="1731"/>
      <sheetData sheetId="1732"/>
      <sheetData sheetId="1733"/>
      <sheetData sheetId="1734"/>
      <sheetData sheetId="1735"/>
      <sheetData sheetId="1736"/>
      <sheetData sheetId="1737"/>
      <sheetData sheetId="1738"/>
      <sheetData sheetId="1739"/>
      <sheetData sheetId="1740"/>
      <sheetData sheetId="1741"/>
      <sheetData sheetId="1742"/>
      <sheetData sheetId="1743"/>
      <sheetData sheetId="1744"/>
      <sheetData sheetId="1745"/>
      <sheetData sheetId="1746"/>
      <sheetData sheetId="1747"/>
      <sheetData sheetId="1748"/>
      <sheetData sheetId="1749"/>
      <sheetData sheetId="1750"/>
      <sheetData sheetId="1751"/>
      <sheetData sheetId="1752"/>
      <sheetData sheetId="1753"/>
      <sheetData sheetId="1754"/>
      <sheetData sheetId="1755"/>
      <sheetData sheetId="1756"/>
      <sheetData sheetId="1757"/>
      <sheetData sheetId="1758"/>
      <sheetData sheetId="1759"/>
      <sheetData sheetId="1760"/>
      <sheetData sheetId="1761"/>
      <sheetData sheetId="1762"/>
      <sheetData sheetId="1763"/>
      <sheetData sheetId="1764"/>
      <sheetData sheetId="1765"/>
      <sheetData sheetId="1766"/>
      <sheetData sheetId="1767"/>
      <sheetData sheetId="1768"/>
      <sheetData sheetId="1769"/>
      <sheetData sheetId="1770"/>
      <sheetData sheetId="1771"/>
      <sheetData sheetId="1772"/>
      <sheetData sheetId="1773"/>
      <sheetData sheetId="1774"/>
      <sheetData sheetId="1775"/>
      <sheetData sheetId="1776"/>
      <sheetData sheetId="1777"/>
      <sheetData sheetId="1778"/>
      <sheetData sheetId="1779"/>
      <sheetData sheetId="1780"/>
      <sheetData sheetId="1781"/>
      <sheetData sheetId="1782"/>
      <sheetData sheetId="1783"/>
      <sheetData sheetId="1784"/>
      <sheetData sheetId="1785"/>
      <sheetData sheetId="1786"/>
      <sheetData sheetId="1787"/>
      <sheetData sheetId="1788"/>
      <sheetData sheetId="1789"/>
      <sheetData sheetId="1790"/>
      <sheetData sheetId="1791"/>
      <sheetData sheetId="1792"/>
      <sheetData sheetId="1793"/>
      <sheetData sheetId="1794"/>
      <sheetData sheetId="1795"/>
      <sheetData sheetId="1796"/>
      <sheetData sheetId="1797"/>
      <sheetData sheetId="1798"/>
      <sheetData sheetId="1799">
        <row r="1">
          <cell r="B1">
            <v>0</v>
          </cell>
        </row>
      </sheetData>
      <sheetData sheetId="1800">
        <row r="1">
          <cell r="B1">
            <v>0</v>
          </cell>
        </row>
      </sheetData>
      <sheetData sheetId="1801">
        <row r="1">
          <cell r="B1">
            <v>0</v>
          </cell>
        </row>
      </sheetData>
      <sheetData sheetId="1802"/>
      <sheetData sheetId="1803"/>
      <sheetData sheetId="1804"/>
      <sheetData sheetId="1805"/>
      <sheetData sheetId="1806"/>
      <sheetData sheetId="1807"/>
      <sheetData sheetId="1808"/>
      <sheetData sheetId="1809"/>
      <sheetData sheetId="1810"/>
      <sheetData sheetId="1811"/>
      <sheetData sheetId="1812"/>
      <sheetData sheetId="1813"/>
      <sheetData sheetId="1814"/>
      <sheetData sheetId="1815"/>
      <sheetData sheetId="1816"/>
      <sheetData sheetId="1817"/>
      <sheetData sheetId="1818"/>
      <sheetData sheetId="1819"/>
      <sheetData sheetId="1820"/>
      <sheetData sheetId="1821"/>
      <sheetData sheetId="1822"/>
      <sheetData sheetId="1823"/>
      <sheetData sheetId="1824"/>
      <sheetData sheetId="1825"/>
      <sheetData sheetId="1826"/>
      <sheetData sheetId="1827"/>
      <sheetData sheetId="1828"/>
      <sheetData sheetId="1829"/>
      <sheetData sheetId="1830"/>
      <sheetData sheetId="1831"/>
      <sheetData sheetId="1832"/>
      <sheetData sheetId="1833"/>
      <sheetData sheetId="1834"/>
      <sheetData sheetId="1835"/>
      <sheetData sheetId="1836"/>
      <sheetData sheetId="1837"/>
      <sheetData sheetId="1838"/>
      <sheetData sheetId="1839"/>
      <sheetData sheetId="1840"/>
      <sheetData sheetId="1841"/>
      <sheetData sheetId="1842"/>
      <sheetData sheetId="1843"/>
      <sheetData sheetId="1844"/>
      <sheetData sheetId="1845"/>
      <sheetData sheetId="1846"/>
      <sheetData sheetId="1847"/>
      <sheetData sheetId="1848"/>
      <sheetData sheetId="1849"/>
      <sheetData sheetId="1850"/>
      <sheetData sheetId="1851"/>
      <sheetData sheetId="1852"/>
      <sheetData sheetId="1853"/>
      <sheetData sheetId="1854"/>
      <sheetData sheetId="1855"/>
      <sheetData sheetId="1856"/>
      <sheetData sheetId="1857"/>
      <sheetData sheetId="1858"/>
      <sheetData sheetId="1859"/>
      <sheetData sheetId="1860"/>
      <sheetData sheetId="1861"/>
      <sheetData sheetId="1862"/>
      <sheetData sheetId="1863"/>
      <sheetData sheetId="1864"/>
      <sheetData sheetId="1865"/>
      <sheetData sheetId="1866"/>
      <sheetData sheetId="1867"/>
      <sheetData sheetId="1868"/>
      <sheetData sheetId="1869"/>
      <sheetData sheetId="1870"/>
      <sheetData sheetId="1871"/>
      <sheetData sheetId="1872"/>
      <sheetData sheetId="1873"/>
      <sheetData sheetId="1874"/>
      <sheetData sheetId="1875"/>
      <sheetData sheetId="1876"/>
      <sheetData sheetId="1877"/>
      <sheetData sheetId="1878"/>
      <sheetData sheetId="1879"/>
      <sheetData sheetId="1880"/>
      <sheetData sheetId="1881"/>
      <sheetData sheetId="1882"/>
      <sheetData sheetId="1883"/>
      <sheetData sheetId="1884"/>
      <sheetData sheetId="1885"/>
      <sheetData sheetId="1886"/>
      <sheetData sheetId="1887"/>
      <sheetData sheetId="1888"/>
      <sheetData sheetId="1889"/>
      <sheetData sheetId="1890"/>
      <sheetData sheetId="1891"/>
      <sheetData sheetId="1892"/>
      <sheetData sheetId="1893"/>
      <sheetData sheetId="1894"/>
      <sheetData sheetId="1895"/>
      <sheetData sheetId="1896"/>
      <sheetData sheetId="1897"/>
      <sheetData sheetId="1898"/>
      <sheetData sheetId="1899"/>
      <sheetData sheetId="1900"/>
      <sheetData sheetId="1901"/>
      <sheetData sheetId="1902"/>
      <sheetData sheetId="1903"/>
      <sheetData sheetId="1904"/>
      <sheetData sheetId="1905"/>
      <sheetData sheetId="1906"/>
      <sheetData sheetId="1907"/>
      <sheetData sheetId="1908"/>
      <sheetData sheetId="1909"/>
      <sheetData sheetId="1910"/>
      <sheetData sheetId="1911"/>
      <sheetData sheetId="1912"/>
      <sheetData sheetId="1913"/>
      <sheetData sheetId="1914"/>
      <sheetData sheetId="1915"/>
      <sheetData sheetId="1916"/>
      <sheetData sheetId="1917"/>
      <sheetData sheetId="1918"/>
      <sheetData sheetId="1919"/>
      <sheetData sheetId="1920"/>
      <sheetData sheetId="1921"/>
      <sheetData sheetId="1922"/>
      <sheetData sheetId="1923"/>
      <sheetData sheetId="1924"/>
      <sheetData sheetId="1925"/>
      <sheetData sheetId="1926"/>
      <sheetData sheetId="1927"/>
      <sheetData sheetId="1928"/>
      <sheetData sheetId="1929"/>
      <sheetData sheetId="1930"/>
      <sheetData sheetId="1931"/>
      <sheetData sheetId="1932"/>
      <sheetData sheetId="1933"/>
      <sheetData sheetId="1934"/>
      <sheetData sheetId="1935"/>
      <sheetData sheetId="1936"/>
      <sheetData sheetId="1937"/>
      <sheetData sheetId="1938"/>
      <sheetData sheetId="1939"/>
      <sheetData sheetId="1940"/>
      <sheetData sheetId="1941"/>
      <sheetData sheetId="1942"/>
      <sheetData sheetId="1943"/>
      <sheetData sheetId="1944"/>
      <sheetData sheetId="1945">
        <row r="1">
          <cell r="B1">
            <v>0</v>
          </cell>
        </row>
      </sheetData>
      <sheetData sheetId="1946">
        <row r="1">
          <cell r="B1">
            <v>0</v>
          </cell>
        </row>
      </sheetData>
      <sheetData sheetId="1947">
        <row r="1">
          <cell r="B1">
            <v>0</v>
          </cell>
        </row>
      </sheetData>
      <sheetData sheetId="1948"/>
      <sheetData sheetId="1949"/>
      <sheetData sheetId="1950"/>
      <sheetData sheetId="1951"/>
      <sheetData sheetId="1952"/>
      <sheetData sheetId="1953"/>
      <sheetData sheetId="1954"/>
      <sheetData sheetId="1955"/>
      <sheetData sheetId="1956"/>
      <sheetData sheetId="1957"/>
      <sheetData sheetId="1958"/>
      <sheetData sheetId="1959"/>
      <sheetData sheetId="1960"/>
      <sheetData sheetId="1961"/>
      <sheetData sheetId="1962"/>
      <sheetData sheetId="1963"/>
      <sheetData sheetId="1964"/>
      <sheetData sheetId="1965"/>
      <sheetData sheetId="1966"/>
      <sheetData sheetId="1967"/>
      <sheetData sheetId="1968"/>
      <sheetData sheetId="1969"/>
      <sheetData sheetId="1970"/>
      <sheetData sheetId="1971"/>
      <sheetData sheetId="1972"/>
      <sheetData sheetId="1973"/>
      <sheetData sheetId="1974"/>
      <sheetData sheetId="1975"/>
      <sheetData sheetId="1976"/>
      <sheetData sheetId="1977"/>
      <sheetData sheetId="1978"/>
      <sheetData sheetId="1979"/>
      <sheetData sheetId="1980"/>
      <sheetData sheetId="1981"/>
      <sheetData sheetId="1982"/>
      <sheetData sheetId="1983"/>
      <sheetData sheetId="1984"/>
      <sheetData sheetId="1985"/>
      <sheetData sheetId="1986"/>
      <sheetData sheetId="1987"/>
      <sheetData sheetId="1988"/>
      <sheetData sheetId="1989"/>
      <sheetData sheetId="1990"/>
      <sheetData sheetId="1991"/>
      <sheetData sheetId="1992"/>
      <sheetData sheetId="1993"/>
      <sheetData sheetId="1994"/>
      <sheetData sheetId="1995"/>
      <sheetData sheetId="1996"/>
      <sheetData sheetId="1997"/>
      <sheetData sheetId="1998"/>
      <sheetData sheetId="1999"/>
      <sheetData sheetId="2000"/>
      <sheetData sheetId="2001"/>
      <sheetData sheetId="2002"/>
      <sheetData sheetId="2003"/>
      <sheetData sheetId="2004"/>
      <sheetData sheetId="2005"/>
      <sheetData sheetId="2006"/>
      <sheetData sheetId="2007"/>
      <sheetData sheetId="2008"/>
      <sheetData sheetId="2009"/>
      <sheetData sheetId="2010"/>
      <sheetData sheetId="2011"/>
      <sheetData sheetId="2012"/>
      <sheetData sheetId="2013"/>
      <sheetData sheetId="2014"/>
      <sheetData sheetId="2015"/>
      <sheetData sheetId="2016"/>
      <sheetData sheetId="2017"/>
      <sheetData sheetId="2018"/>
      <sheetData sheetId="2019"/>
      <sheetData sheetId="2020"/>
      <sheetData sheetId="2021"/>
      <sheetData sheetId="2022"/>
      <sheetData sheetId="2023"/>
      <sheetData sheetId="2024"/>
      <sheetData sheetId="2025"/>
      <sheetData sheetId="2026"/>
      <sheetData sheetId="2027"/>
      <sheetData sheetId="2028"/>
      <sheetData sheetId="2029"/>
      <sheetData sheetId="2030"/>
      <sheetData sheetId="2031"/>
      <sheetData sheetId="2032"/>
      <sheetData sheetId="2033"/>
      <sheetData sheetId="2034"/>
      <sheetData sheetId="2035"/>
      <sheetData sheetId="2036"/>
      <sheetData sheetId="2037"/>
      <sheetData sheetId="2038"/>
      <sheetData sheetId="2039"/>
      <sheetData sheetId="2040"/>
      <sheetData sheetId="2041"/>
      <sheetData sheetId="2042"/>
      <sheetData sheetId="2043"/>
      <sheetData sheetId="2044"/>
      <sheetData sheetId="2045"/>
      <sheetData sheetId="2046"/>
      <sheetData sheetId="2047"/>
      <sheetData sheetId="2048"/>
      <sheetData sheetId="2049"/>
      <sheetData sheetId="2050"/>
      <sheetData sheetId="2051"/>
      <sheetData sheetId="2052"/>
      <sheetData sheetId="2053"/>
      <sheetData sheetId="2054"/>
      <sheetData sheetId="2055"/>
      <sheetData sheetId="2056"/>
      <sheetData sheetId="2057"/>
      <sheetData sheetId="2058"/>
      <sheetData sheetId="2059"/>
      <sheetData sheetId="2060"/>
      <sheetData sheetId="2061"/>
      <sheetData sheetId="2062"/>
      <sheetData sheetId="2063"/>
      <sheetData sheetId="2064"/>
      <sheetData sheetId="2065"/>
      <sheetData sheetId="2066"/>
      <sheetData sheetId="2067"/>
      <sheetData sheetId="2068"/>
      <sheetData sheetId="2069"/>
      <sheetData sheetId="2070"/>
      <sheetData sheetId="2071"/>
      <sheetData sheetId="2072"/>
      <sheetData sheetId="2073"/>
      <sheetData sheetId="2074"/>
      <sheetData sheetId="2075"/>
      <sheetData sheetId="2076"/>
      <sheetData sheetId="2077"/>
      <sheetData sheetId="2078"/>
      <sheetData sheetId="2079"/>
      <sheetData sheetId="2080"/>
      <sheetData sheetId="2081"/>
      <sheetData sheetId="2082"/>
      <sheetData sheetId="2083"/>
      <sheetData sheetId="2084"/>
      <sheetData sheetId="2085"/>
      <sheetData sheetId="2086"/>
      <sheetData sheetId="2087"/>
      <sheetData sheetId="2088"/>
      <sheetData sheetId="2089">
        <row r="1">
          <cell r="B1">
            <v>0</v>
          </cell>
        </row>
      </sheetData>
      <sheetData sheetId="2090">
        <row r="1">
          <cell r="B1">
            <v>0</v>
          </cell>
        </row>
      </sheetData>
      <sheetData sheetId="2091">
        <row r="1">
          <cell r="B1">
            <v>0</v>
          </cell>
        </row>
      </sheetData>
      <sheetData sheetId="2092">
        <row r="1">
          <cell r="B1">
            <v>0</v>
          </cell>
        </row>
      </sheetData>
      <sheetData sheetId="2093">
        <row r="1">
          <cell r="B1">
            <v>0</v>
          </cell>
        </row>
      </sheetData>
      <sheetData sheetId="2094"/>
      <sheetData sheetId="2095"/>
      <sheetData sheetId="2096"/>
      <sheetData sheetId="2097"/>
      <sheetData sheetId="2098"/>
      <sheetData sheetId="2099"/>
      <sheetData sheetId="2100"/>
      <sheetData sheetId="2101"/>
      <sheetData sheetId="2102"/>
      <sheetData sheetId="2103"/>
      <sheetData sheetId="2104"/>
      <sheetData sheetId="2105"/>
      <sheetData sheetId="2106"/>
      <sheetData sheetId="2107"/>
      <sheetData sheetId="2108"/>
      <sheetData sheetId="2109"/>
      <sheetData sheetId="2110"/>
      <sheetData sheetId="2111"/>
      <sheetData sheetId="2112"/>
      <sheetData sheetId="2113"/>
      <sheetData sheetId="2114"/>
      <sheetData sheetId="2115"/>
      <sheetData sheetId="2116"/>
      <sheetData sheetId="2117"/>
      <sheetData sheetId="2118"/>
      <sheetData sheetId="2119"/>
      <sheetData sheetId="2120"/>
      <sheetData sheetId="2121"/>
      <sheetData sheetId="2122"/>
      <sheetData sheetId="2123"/>
      <sheetData sheetId="2124"/>
      <sheetData sheetId="2125"/>
      <sheetData sheetId="2126"/>
      <sheetData sheetId="2127"/>
      <sheetData sheetId="2128"/>
      <sheetData sheetId="2129"/>
      <sheetData sheetId="2130"/>
      <sheetData sheetId="2131"/>
      <sheetData sheetId="2132"/>
      <sheetData sheetId="2133"/>
      <sheetData sheetId="2134"/>
      <sheetData sheetId="2135"/>
      <sheetData sheetId="2136"/>
      <sheetData sheetId="2137"/>
      <sheetData sheetId="2138"/>
      <sheetData sheetId="2139"/>
      <sheetData sheetId="2140"/>
      <sheetData sheetId="2141"/>
      <sheetData sheetId="2142"/>
      <sheetData sheetId="2143"/>
      <sheetData sheetId="2144"/>
      <sheetData sheetId="2145"/>
      <sheetData sheetId="2146"/>
      <sheetData sheetId="2147"/>
      <sheetData sheetId="2148"/>
      <sheetData sheetId="2149"/>
      <sheetData sheetId="2150"/>
      <sheetData sheetId="2151"/>
      <sheetData sheetId="2152"/>
      <sheetData sheetId="2153"/>
      <sheetData sheetId="2154"/>
      <sheetData sheetId="2155"/>
      <sheetData sheetId="2156"/>
      <sheetData sheetId="2157"/>
      <sheetData sheetId="2158"/>
      <sheetData sheetId="2159"/>
      <sheetData sheetId="2160"/>
      <sheetData sheetId="2161"/>
      <sheetData sheetId="2162"/>
      <sheetData sheetId="2163"/>
      <sheetData sheetId="2164"/>
      <sheetData sheetId="2165"/>
      <sheetData sheetId="2166"/>
      <sheetData sheetId="2167"/>
      <sheetData sheetId="2168"/>
      <sheetData sheetId="2169"/>
      <sheetData sheetId="2170"/>
      <sheetData sheetId="2171"/>
      <sheetData sheetId="2172"/>
      <sheetData sheetId="2173"/>
      <sheetData sheetId="2174"/>
      <sheetData sheetId="2175"/>
      <sheetData sheetId="2176"/>
      <sheetData sheetId="2177"/>
      <sheetData sheetId="2178"/>
      <sheetData sheetId="2179"/>
      <sheetData sheetId="2180"/>
      <sheetData sheetId="2181"/>
      <sheetData sheetId="2182"/>
      <sheetData sheetId="2183"/>
      <sheetData sheetId="2184"/>
      <sheetData sheetId="2185"/>
      <sheetData sheetId="2186"/>
      <sheetData sheetId="2187"/>
      <sheetData sheetId="2188"/>
      <sheetData sheetId="2189"/>
      <sheetData sheetId="2190"/>
      <sheetData sheetId="2191"/>
      <sheetData sheetId="2192"/>
      <sheetData sheetId="2193"/>
      <sheetData sheetId="2194"/>
      <sheetData sheetId="2195"/>
      <sheetData sheetId="2196"/>
      <sheetData sheetId="2197"/>
      <sheetData sheetId="2198"/>
      <sheetData sheetId="2199"/>
      <sheetData sheetId="2200"/>
      <sheetData sheetId="2201"/>
      <sheetData sheetId="2202"/>
      <sheetData sheetId="2203"/>
      <sheetData sheetId="2204"/>
      <sheetData sheetId="2205"/>
      <sheetData sheetId="2206"/>
      <sheetData sheetId="2207"/>
      <sheetData sheetId="2208"/>
      <sheetData sheetId="2209"/>
      <sheetData sheetId="2210"/>
      <sheetData sheetId="2211"/>
      <sheetData sheetId="2212"/>
      <sheetData sheetId="2213"/>
      <sheetData sheetId="2214"/>
      <sheetData sheetId="2215"/>
      <sheetData sheetId="2216"/>
      <sheetData sheetId="2217"/>
      <sheetData sheetId="2218"/>
      <sheetData sheetId="2219"/>
      <sheetData sheetId="2220"/>
      <sheetData sheetId="2221"/>
      <sheetData sheetId="2222"/>
      <sheetData sheetId="2223"/>
      <sheetData sheetId="2224"/>
      <sheetData sheetId="2225"/>
      <sheetData sheetId="2226"/>
      <sheetData sheetId="2227"/>
      <sheetData sheetId="2228"/>
      <sheetData sheetId="2229"/>
      <sheetData sheetId="2230"/>
      <sheetData sheetId="2231"/>
      <sheetData sheetId="2232"/>
      <sheetData sheetId="2233"/>
      <sheetData sheetId="2234"/>
      <sheetData sheetId="2235"/>
      <sheetData sheetId="2236"/>
      <sheetData sheetId="2237"/>
      <sheetData sheetId="2238">
        <row r="1">
          <cell r="B1">
            <v>0</v>
          </cell>
        </row>
      </sheetData>
      <sheetData sheetId="2239">
        <row r="1">
          <cell r="B1">
            <v>0</v>
          </cell>
        </row>
      </sheetData>
      <sheetData sheetId="2240">
        <row r="1">
          <cell r="B1">
            <v>0</v>
          </cell>
        </row>
      </sheetData>
      <sheetData sheetId="2241"/>
      <sheetData sheetId="2242"/>
      <sheetData sheetId="2243"/>
      <sheetData sheetId="2244"/>
      <sheetData sheetId="2245"/>
      <sheetData sheetId="2246"/>
      <sheetData sheetId="2247"/>
      <sheetData sheetId="2248"/>
      <sheetData sheetId="2249"/>
      <sheetData sheetId="2250"/>
      <sheetData sheetId="2251"/>
      <sheetData sheetId="2252"/>
      <sheetData sheetId="2253"/>
      <sheetData sheetId="2254"/>
      <sheetData sheetId="2255"/>
      <sheetData sheetId="2256"/>
      <sheetData sheetId="2257"/>
      <sheetData sheetId="2258"/>
      <sheetData sheetId="2259"/>
      <sheetData sheetId="2260"/>
      <sheetData sheetId="2261"/>
      <sheetData sheetId="2262"/>
      <sheetData sheetId="2263"/>
      <sheetData sheetId="2264"/>
      <sheetData sheetId="2265"/>
      <sheetData sheetId="2266"/>
      <sheetData sheetId="2267"/>
      <sheetData sheetId="2268"/>
      <sheetData sheetId="2269"/>
      <sheetData sheetId="2270"/>
      <sheetData sheetId="2271"/>
      <sheetData sheetId="2272"/>
      <sheetData sheetId="2273"/>
      <sheetData sheetId="2274"/>
      <sheetData sheetId="2275"/>
      <sheetData sheetId="2276"/>
      <sheetData sheetId="2277"/>
      <sheetData sheetId="2278"/>
      <sheetData sheetId="2279"/>
      <sheetData sheetId="2280"/>
      <sheetData sheetId="2281"/>
      <sheetData sheetId="2282"/>
      <sheetData sheetId="2283"/>
      <sheetData sheetId="2284"/>
      <sheetData sheetId="2285"/>
      <sheetData sheetId="2286"/>
      <sheetData sheetId="2287"/>
      <sheetData sheetId="2288"/>
      <sheetData sheetId="2289"/>
      <sheetData sheetId="2290"/>
      <sheetData sheetId="2291"/>
      <sheetData sheetId="2292"/>
      <sheetData sheetId="2293"/>
      <sheetData sheetId="2294"/>
      <sheetData sheetId="2295"/>
      <sheetData sheetId="2296"/>
      <sheetData sheetId="2297"/>
      <sheetData sheetId="2298"/>
      <sheetData sheetId="2299"/>
      <sheetData sheetId="2300"/>
      <sheetData sheetId="2301"/>
      <sheetData sheetId="2302"/>
      <sheetData sheetId="2303"/>
      <sheetData sheetId="2304"/>
      <sheetData sheetId="2305"/>
      <sheetData sheetId="2306"/>
      <sheetData sheetId="2307"/>
      <sheetData sheetId="2308"/>
      <sheetData sheetId="2309"/>
      <sheetData sheetId="2310"/>
      <sheetData sheetId="2311"/>
      <sheetData sheetId="2312"/>
      <sheetData sheetId="2313"/>
      <sheetData sheetId="2314"/>
      <sheetData sheetId="2315"/>
      <sheetData sheetId="2316"/>
      <sheetData sheetId="2317"/>
      <sheetData sheetId="2318"/>
      <sheetData sheetId="2319"/>
      <sheetData sheetId="2320"/>
      <sheetData sheetId="2321"/>
      <sheetData sheetId="2322"/>
      <sheetData sheetId="2323"/>
      <sheetData sheetId="2324"/>
      <sheetData sheetId="2325"/>
      <sheetData sheetId="2326"/>
      <sheetData sheetId="2327"/>
      <sheetData sheetId="2328"/>
      <sheetData sheetId="2329"/>
      <sheetData sheetId="2330"/>
      <sheetData sheetId="2331"/>
      <sheetData sheetId="2332"/>
      <sheetData sheetId="2333"/>
      <sheetData sheetId="2334"/>
      <sheetData sheetId="2335"/>
      <sheetData sheetId="2336"/>
      <sheetData sheetId="2337"/>
      <sheetData sheetId="2338"/>
      <sheetData sheetId="2339"/>
      <sheetData sheetId="2340"/>
      <sheetData sheetId="2341"/>
      <sheetData sheetId="2342"/>
      <sheetData sheetId="2343"/>
      <sheetData sheetId="2344"/>
      <sheetData sheetId="2345"/>
      <sheetData sheetId="2346"/>
      <sheetData sheetId="2347"/>
      <sheetData sheetId="2348"/>
      <sheetData sheetId="2349"/>
      <sheetData sheetId="2350"/>
      <sheetData sheetId="2351"/>
      <sheetData sheetId="2352"/>
      <sheetData sheetId="2353"/>
      <sheetData sheetId="2354"/>
      <sheetData sheetId="2355"/>
      <sheetData sheetId="2356"/>
      <sheetData sheetId="2357"/>
      <sheetData sheetId="2358"/>
      <sheetData sheetId="2359"/>
      <sheetData sheetId="2360"/>
      <sheetData sheetId="2361"/>
      <sheetData sheetId="2362"/>
      <sheetData sheetId="2363"/>
      <sheetData sheetId="2364"/>
      <sheetData sheetId="2365"/>
      <sheetData sheetId="2366"/>
      <sheetData sheetId="2367"/>
      <sheetData sheetId="2368"/>
      <sheetData sheetId="2369"/>
      <sheetData sheetId="2370"/>
      <sheetData sheetId="2371"/>
      <sheetData sheetId="2372"/>
      <sheetData sheetId="2373"/>
      <sheetData sheetId="2374"/>
      <sheetData sheetId="2375"/>
      <sheetData sheetId="2376"/>
      <sheetData sheetId="2377"/>
      <sheetData sheetId="2378"/>
      <sheetData sheetId="2379"/>
      <sheetData sheetId="2380"/>
      <sheetData sheetId="2381"/>
      <sheetData sheetId="2382"/>
      <sheetData sheetId="2383"/>
      <sheetData sheetId="2384"/>
      <sheetData sheetId="2385"/>
      <sheetData sheetId="2386"/>
      <sheetData sheetId="2387"/>
      <sheetData sheetId="2388"/>
      <sheetData sheetId="2389"/>
      <sheetData sheetId="2390"/>
      <sheetData sheetId="2391"/>
      <sheetData sheetId="2392"/>
      <sheetData sheetId="2393"/>
      <sheetData sheetId="2394"/>
      <sheetData sheetId="2395"/>
      <sheetData sheetId="2396"/>
      <sheetData sheetId="2397"/>
      <sheetData sheetId="2398"/>
      <sheetData sheetId="2399"/>
      <sheetData sheetId="2400"/>
      <sheetData sheetId="2401"/>
      <sheetData sheetId="2402"/>
      <sheetData sheetId="2403" refreshError="1"/>
      <sheetData sheetId="2404" refreshError="1"/>
      <sheetData sheetId="2405" refreshError="1"/>
      <sheetData sheetId="2406" refreshError="1"/>
      <sheetData sheetId="2407" refreshError="1"/>
      <sheetData sheetId="2408" refreshError="1"/>
      <sheetData sheetId="2409" refreshError="1"/>
      <sheetData sheetId="2410" refreshError="1"/>
      <sheetData sheetId="2411" refreshError="1"/>
      <sheetData sheetId="2412" refreshError="1"/>
      <sheetData sheetId="2413" refreshError="1"/>
      <sheetData sheetId="2414" refreshError="1"/>
      <sheetData sheetId="2415" refreshError="1"/>
      <sheetData sheetId="2416" refreshError="1"/>
      <sheetData sheetId="2417" refreshError="1"/>
      <sheetData sheetId="2418" refreshError="1"/>
      <sheetData sheetId="2419" refreshError="1"/>
      <sheetData sheetId="2420" refreshError="1"/>
      <sheetData sheetId="2421" refreshError="1"/>
      <sheetData sheetId="2422" refreshError="1"/>
      <sheetData sheetId="2423" refreshError="1"/>
      <sheetData sheetId="2424" refreshError="1"/>
      <sheetData sheetId="2425" refreshError="1"/>
      <sheetData sheetId="2426" refreshError="1"/>
      <sheetData sheetId="2427" refreshError="1"/>
      <sheetData sheetId="2428" refreshError="1"/>
      <sheetData sheetId="2429" refreshError="1"/>
      <sheetData sheetId="2430" refreshError="1"/>
      <sheetData sheetId="2431" refreshError="1"/>
      <sheetData sheetId="2432" refreshError="1"/>
      <sheetData sheetId="2433" refreshError="1"/>
      <sheetData sheetId="2434" refreshError="1"/>
      <sheetData sheetId="2435" refreshError="1"/>
      <sheetData sheetId="2436" refreshError="1"/>
      <sheetData sheetId="2437" refreshError="1"/>
      <sheetData sheetId="243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С от АСУ ТП"/>
      <sheetName val="Лист1"/>
      <sheetName val="rem"/>
      <sheetName val="Data"/>
      <sheetName val="Резерв МПЗ"/>
      <sheetName val="24_кред"/>
      <sheetName val="Справочники"/>
      <sheetName val="Контроль"/>
      <sheetName val="COGS (base)"/>
      <sheetName val="SpInputs"/>
      <sheetName val="КлассЗСМК"/>
      <sheetName val="CurRates"/>
      <sheetName val="Настройки"/>
      <sheetName val="ДИТ"/>
      <sheetName val="3-01"/>
      <sheetName val="КлассНКМК"/>
      <sheetName val="Контрагенты"/>
      <sheetName val="EAH"/>
      <sheetName val="16"/>
      <sheetName val="17"/>
      <sheetName val="4"/>
      <sheetName val="5"/>
      <sheetName val="Ф-1 (для АО-энерго)"/>
      <sheetName val="Ф-2 (для АО-энерго)"/>
      <sheetName val="перекрестка"/>
      <sheetName val="свод"/>
      <sheetName val="TEHSHEET"/>
      <sheetName val="17.1"/>
      <sheetName val="24"/>
      <sheetName val="25"/>
      <sheetName val="pasiva-skutečnost"/>
      <sheetName val="1 Общая информация"/>
      <sheetName val="MODEL"/>
      <sheetName val="январь"/>
      <sheetName val="4. Ratios"/>
      <sheetName val="Спр-к базовый"/>
      <sheetName val="COMPS"/>
      <sheetName val="Калькуляция_Б2012"/>
      <sheetName val="торкр._2012"/>
      <sheetName val="I-S"/>
      <sheetName val="Balance Sheet"/>
      <sheetName val="Заполните"/>
      <sheetName val="План"/>
      <sheetName val="Факт"/>
      <sheetName val="40.1(имущество)"/>
      <sheetName val="40.3(имущество)"/>
      <sheetName val="40.2(имущество)"/>
      <sheetName val="40.4(имущество)"/>
      <sheetName val="40.5(имущество)"/>
      <sheetName val="40.6(имущество)"/>
      <sheetName val="инвкн_310505Гавва"/>
      <sheetName val="payments"/>
      <sheetName val="Структура портфеля"/>
      <sheetName val="Languages"/>
      <sheetName val="ОС_от_АСУ_ТП"/>
      <sheetName val="Резерв_МПЗ"/>
      <sheetName val="COGS_(base)"/>
      <sheetName val="Ф-1_(для_АО-энерго)"/>
      <sheetName val="Ф-2_(для_АО-энерго)"/>
      <sheetName val="17_1"/>
      <sheetName val="1_Общая_информация"/>
      <sheetName val="4__Ratios"/>
      <sheetName val="торкр__2012"/>
      <sheetName val="Спр-к_базовый"/>
      <sheetName val="Balance_Sheet"/>
      <sheetName val="40_1(имущество)"/>
      <sheetName val="40_3(имущество)"/>
      <sheetName val="40_2(имущество)"/>
      <sheetName val="40_4(имущество)"/>
      <sheetName val="40_5(имущество)"/>
      <sheetName val="40_6(имущество)"/>
      <sheetName val="Структура_портфеля"/>
      <sheetName val="справочник"/>
      <sheetName val=""/>
      <sheetName val="Цехи КМК"/>
      <sheetName val="cahh cost конц"/>
      <sheetName val="услуги_ремонт "/>
      <sheetName val="Справочник (тех)"/>
      <sheetName val="Tr"/>
      <sheetName val="UPR"/>
      <sheetName val="ФЗП 2019 "/>
      <sheetName val="Кислор станц"/>
      <sheetName val="ERS (1)"/>
      <sheetName val="свод ПП (ДЭФ)"/>
      <sheetName val="Есаульская"/>
      <sheetName val="Алардинская"/>
      <sheetName val="Лист2"/>
      <sheetName val="числ БП"/>
      <sheetName val="Списки"/>
      <sheetName val="Статьи ДДС"/>
      <sheetName val="НС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оверка"/>
      <sheetName val="Свод"/>
      <sheetName val="АЭС"/>
      <sheetName val="ВЭС"/>
      <sheetName val="ЗЭС"/>
      <sheetName val="НТЭС"/>
      <sheetName val="СЭС"/>
      <sheetName val="ТЭС"/>
      <sheetName val="Свод ПО"/>
      <sheetName val="ИА"/>
      <sheetName val="ПО+ИА"/>
      <sheetName val="МРСК"/>
      <sheetName val="КАЗ ВЭС"/>
      <sheetName val="Красноуральск НТЭС"/>
      <sheetName val="Лист1"/>
      <sheetName val="Кор-ки"/>
      <sheetName val="охрана"/>
      <sheetName val="Свод БДР на 2012г. утв от 13"/>
    </sheetNames>
    <definedNames>
      <definedName name="P1_SCOPE_NOTIND"/>
      <definedName name="P2_SCOPE_FULL_LOAD"/>
      <definedName name="P2_SCOPE_NOTIND"/>
      <definedName name="P3_SCOPE_FULL_LOAD"/>
      <definedName name="P3_SCOPE_NOTIND"/>
      <definedName name="P4_SCOPE_FULL_LOAD"/>
      <definedName name="P4_SCOPE_NOTIND"/>
      <definedName name="P5_SCOPE_FULL_LOAD"/>
      <definedName name="P5_SCOPE_NOTIND"/>
      <definedName name="P6_SCOPE_FULL_LOAD"/>
      <definedName name="P6_SCOPE_NOTIND"/>
      <definedName name="P7_SCOPE_FULL_LOAD"/>
      <definedName name="P7_SCOPE_NOTIND"/>
      <definedName name="P8_SCOPE_FULL_LOAD"/>
      <definedName name="P9_SCOPE_FULL_LOAD"/>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outlinePr summaryBelow="0" summaryRight="0"/>
    <pageSetUpPr autoPageBreaks="0" fitToPage="1"/>
  </sheetPr>
  <dimension ref="B1:AK1225"/>
  <sheetViews>
    <sheetView tabSelected="1" zoomScaleNormal="100" workbookViewId="0">
      <pane xSplit="4" ySplit="9" topLeftCell="AA10" activePane="bottomRight" state="frozen"/>
      <selection activeCell="BE114" sqref="BE114"/>
      <selection pane="topRight" activeCell="BE114" sqref="BE114"/>
      <selection pane="bottomLeft" activeCell="BE114" sqref="BE114"/>
      <selection pane="bottomRight" activeCell="AM1167" sqref="AM1167"/>
    </sheetView>
  </sheetViews>
  <sheetFormatPr defaultColWidth="9.140625" defaultRowHeight="11.25" outlineLevelRow="1" outlineLevelCol="1" x14ac:dyDescent="0.2"/>
  <cols>
    <col min="1" max="1" width="1" style="1" customWidth="1"/>
    <col min="2" max="2" width="30" style="1" customWidth="1"/>
    <col min="3" max="3" width="15" style="1" hidden="1" customWidth="1"/>
    <col min="4" max="4" width="7.42578125" style="1" customWidth="1"/>
    <col min="5" max="6" width="15" style="1" hidden="1" customWidth="1"/>
    <col min="7" max="7" width="15.85546875" style="1" hidden="1" customWidth="1"/>
    <col min="8" max="9" width="14" style="1" hidden="1" customWidth="1"/>
    <col min="10" max="10" width="9.85546875" style="1" hidden="1" customWidth="1"/>
    <col min="11" max="11" width="14" style="1" hidden="1" customWidth="1"/>
    <col min="12" max="13" width="8.140625" style="1" hidden="1" customWidth="1"/>
    <col min="14" max="18" width="14" style="1" hidden="1" customWidth="1"/>
    <col min="19" max="19" width="13.140625" style="1" hidden="1" customWidth="1" outlineLevel="1"/>
    <col min="20" max="20" width="14" style="1" hidden="1" customWidth="1" outlineLevel="1"/>
    <col min="21" max="21" width="10.5703125" style="1" hidden="1" customWidth="1" outlineLevel="1"/>
    <col min="22" max="24" width="14" style="1" hidden="1" customWidth="1"/>
    <col min="25" max="25" width="12.5703125" style="1" hidden="1" customWidth="1" outlineLevel="1"/>
    <col min="26" max="26" width="12.7109375" style="1" hidden="1" customWidth="1"/>
    <col min="27" max="27" width="13.140625" style="1" customWidth="1"/>
    <col min="28" max="33" width="13.5703125" style="1" customWidth="1"/>
    <col min="34" max="34" width="11.42578125" style="1" customWidth="1"/>
    <col min="35" max="35" width="13.140625" style="1" customWidth="1"/>
    <col min="36" max="36" width="11.42578125" style="1" customWidth="1"/>
    <col min="37" max="37" width="12.28515625" style="1" customWidth="1"/>
    <col min="38" max="254" width="9.140625" style="1"/>
    <col min="255" max="255" width="1" style="1" customWidth="1"/>
    <col min="256" max="256" width="30" style="1" customWidth="1"/>
    <col min="257" max="257" width="0" style="1" hidden="1" customWidth="1"/>
    <col min="258" max="258" width="15" style="1" customWidth="1"/>
    <col min="259" max="259" width="0" style="1" hidden="1" customWidth="1"/>
    <col min="260" max="260" width="15" style="1" customWidth="1"/>
    <col min="261" max="275" width="14" style="1" customWidth="1"/>
    <col min="276" max="276" width="12.5703125" style="1" customWidth="1"/>
    <col min="277" max="277" width="15.28515625" style="1" customWidth="1"/>
    <col min="278" max="278" width="13.140625" style="1" customWidth="1"/>
    <col min="279" max="284" width="13.5703125" style="1" customWidth="1"/>
    <col min="285" max="285" width="11.42578125" style="1" customWidth="1"/>
    <col min="286" max="286" width="13.140625" style="1" customWidth="1"/>
    <col min="287" max="287" width="11.42578125" style="1" customWidth="1"/>
    <col min="288" max="288" width="14.140625" style="1" customWidth="1"/>
    <col min="289" max="510" width="9.140625" style="1"/>
    <col min="511" max="511" width="1" style="1" customWidth="1"/>
    <col min="512" max="512" width="30" style="1" customWidth="1"/>
    <col min="513" max="513" width="0" style="1" hidden="1" customWidth="1"/>
    <col min="514" max="514" width="15" style="1" customWidth="1"/>
    <col min="515" max="515" width="0" style="1" hidden="1" customWidth="1"/>
    <col min="516" max="516" width="15" style="1" customWidth="1"/>
    <col min="517" max="531" width="14" style="1" customWidth="1"/>
    <col min="532" max="532" width="12.5703125" style="1" customWidth="1"/>
    <col min="533" max="533" width="15.28515625" style="1" customWidth="1"/>
    <col min="534" max="534" width="13.140625" style="1" customWidth="1"/>
    <col min="535" max="540" width="13.5703125" style="1" customWidth="1"/>
    <col min="541" max="541" width="11.42578125" style="1" customWidth="1"/>
    <col min="542" max="542" width="13.140625" style="1" customWidth="1"/>
    <col min="543" max="543" width="11.42578125" style="1" customWidth="1"/>
    <col min="544" max="544" width="14.140625" style="1" customWidth="1"/>
    <col min="545" max="766" width="9.140625" style="1"/>
    <col min="767" max="767" width="1" style="1" customWidth="1"/>
    <col min="768" max="768" width="30" style="1" customWidth="1"/>
    <col min="769" max="769" width="0" style="1" hidden="1" customWidth="1"/>
    <col min="770" max="770" width="15" style="1" customWidth="1"/>
    <col min="771" max="771" width="0" style="1" hidden="1" customWidth="1"/>
    <col min="772" max="772" width="15" style="1" customWidth="1"/>
    <col min="773" max="787" width="14" style="1" customWidth="1"/>
    <col min="788" max="788" width="12.5703125" style="1" customWidth="1"/>
    <col min="789" max="789" width="15.28515625" style="1" customWidth="1"/>
    <col min="790" max="790" width="13.140625" style="1" customWidth="1"/>
    <col min="791" max="796" width="13.5703125" style="1" customWidth="1"/>
    <col min="797" max="797" width="11.42578125" style="1" customWidth="1"/>
    <col min="798" max="798" width="13.140625" style="1" customWidth="1"/>
    <col min="799" max="799" width="11.42578125" style="1" customWidth="1"/>
    <col min="800" max="800" width="14.140625" style="1" customWidth="1"/>
    <col min="801" max="1022" width="9.140625" style="1"/>
    <col min="1023" max="1023" width="1" style="1" customWidth="1"/>
    <col min="1024" max="1024" width="30" style="1" customWidth="1"/>
    <col min="1025" max="1025" width="0" style="1" hidden="1" customWidth="1"/>
    <col min="1026" max="1026" width="15" style="1" customWidth="1"/>
    <col min="1027" max="1027" width="0" style="1" hidden="1" customWidth="1"/>
    <col min="1028" max="1028" width="15" style="1" customWidth="1"/>
    <col min="1029" max="1043" width="14" style="1" customWidth="1"/>
    <col min="1044" max="1044" width="12.5703125" style="1" customWidth="1"/>
    <col min="1045" max="1045" width="15.28515625" style="1" customWidth="1"/>
    <col min="1046" max="1046" width="13.140625" style="1" customWidth="1"/>
    <col min="1047" max="1052" width="13.5703125" style="1" customWidth="1"/>
    <col min="1053" max="1053" width="11.42578125" style="1" customWidth="1"/>
    <col min="1054" max="1054" width="13.140625" style="1" customWidth="1"/>
    <col min="1055" max="1055" width="11.42578125" style="1" customWidth="1"/>
    <col min="1056" max="1056" width="14.140625" style="1" customWidth="1"/>
    <col min="1057" max="1278" width="9.140625" style="1"/>
    <col min="1279" max="1279" width="1" style="1" customWidth="1"/>
    <col min="1280" max="1280" width="30" style="1" customWidth="1"/>
    <col min="1281" max="1281" width="0" style="1" hidden="1" customWidth="1"/>
    <col min="1282" max="1282" width="15" style="1" customWidth="1"/>
    <col min="1283" max="1283" width="0" style="1" hidden="1" customWidth="1"/>
    <col min="1284" max="1284" width="15" style="1" customWidth="1"/>
    <col min="1285" max="1299" width="14" style="1" customWidth="1"/>
    <col min="1300" max="1300" width="12.5703125" style="1" customWidth="1"/>
    <col min="1301" max="1301" width="15.28515625" style="1" customWidth="1"/>
    <col min="1302" max="1302" width="13.140625" style="1" customWidth="1"/>
    <col min="1303" max="1308" width="13.5703125" style="1" customWidth="1"/>
    <col min="1309" max="1309" width="11.42578125" style="1" customWidth="1"/>
    <col min="1310" max="1310" width="13.140625" style="1" customWidth="1"/>
    <col min="1311" max="1311" width="11.42578125" style="1" customWidth="1"/>
    <col min="1312" max="1312" width="14.140625" style="1" customWidth="1"/>
    <col min="1313" max="1534" width="9.140625" style="1"/>
    <col min="1535" max="1535" width="1" style="1" customWidth="1"/>
    <col min="1536" max="1536" width="30" style="1" customWidth="1"/>
    <col min="1537" max="1537" width="0" style="1" hidden="1" customWidth="1"/>
    <col min="1538" max="1538" width="15" style="1" customWidth="1"/>
    <col min="1539" max="1539" width="0" style="1" hidden="1" customWidth="1"/>
    <col min="1540" max="1540" width="15" style="1" customWidth="1"/>
    <col min="1541" max="1555" width="14" style="1" customWidth="1"/>
    <col min="1556" max="1556" width="12.5703125" style="1" customWidth="1"/>
    <col min="1557" max="1557" width="15.28515625" style="1" customWidth="1"/>
    <col min="1558" max="1558" width="13.140625" style="1" customWidth="1"/>
    <col min="1559" max="1564" width="13.5703125" style="1" customWidth="1"/>
    <col min="1565" max="1565" width="11.42578125" style="1" customWidth="1"/>
    <col min="1566" max="1566" width="13.140625" style="1" customWidth="1"/>
    <col min="1567" max="1567" width="11.42578125" style="1" customWidth="1"/>
    <col min="1568" max="1568" width="14.140625" style="1" customWidth="1"/>
    <col min="1569" max="1790" width="9.140625" style="1"/>
    <col min="1791" max="1791" width="1" style="1" customWidth="1"/>
    <col min="1792" max="1792" width="30" style="1" customWidth="1"/>
    <col min="1793" max="1793" width="0" style="1" hidden="1" customWidth="1"/>
    <col min="1794" max="1794" width="15" style="1" customWidth="1"/>
    <col min="1795" max="1795" width="0" style="1" hidden="1" customWidth="1"/>
    <col min="1796" max="1796" width="15" style="1" customWidth="1"/>
    <col min="1797" max="1811" width="14" style="1" customWidth="1"/>
    <col min="1812" max="1812" width="12.5703125" style="1" customWidth="1"/>
    <col min="1813" max="1813" width="15.28515625" style="1" customWidth="1"/>
    <col min="1814" max="1814" width="13.140625" style="1" customWidth="1"/>
    <col min="1815" max="1820" width="13.5703125" style="1" customWidth="1"/>
    <col min="1821" max="1821" width="11.42578125" style="1" customWidth="1"/>
    <col min="1822" max="1822" width="13.140625" style="1" customWidth="1"/>
    <col min="1823" max="1823" width="11.42578125" style="1" customWidth="1"/>
    <col min="1824" max="1824" width="14.140625" style="1" customWidth="1"/>
    <col min="1825" max="2046" width="9.140625" style="1"/>
    <col min="2047" max="2047" width="1" style="1" customWidth="1"/>
    <col min="2048" max="2048" width="30" style="1" customWidth="1"/>
    <col min="2049" max="2049" width="0" style="1" hidden="1" customWidth="1"/>
    <col min="2050" max="2050" width="15" style="1" customWidth="1"/>
    <col min="2051" max="2051" width="0" style="1" hidden="1" customWidth="1"/>
    <col min="2052" max="2052" width="15" style="1" customWidth="1"/>
    <col min="2053" max="2067" width="14" style="1" customWidth="1"/>
    <col min="2068" max="2068" width="12.5703125" style="1" customWidth="1"/>
    <col min="2069" max="2069" width="15.28515625" style="1" customWidth="1"/>
    <col min="2070" max="2070" width="13.140625" style="1" customWidth="1"/>
    <col min="2071" max="2076" width="13.5703125" style="1" customWidth="1"/>
    <col min="2077" max="2077" width="11.42578125" style="1" customWidth="1"/>
    <col min="2078" max="2078" width="13.140625" style="1" customWidth="1"/>
    <col min="2079" max="2079" width="11.42578125" style="1" customWidth="1"/>
    <col min="2080" max="2080" width="14.140625" style="1" customWidth="1"/>
    <col min="2081" max="2302" width="9.140625" style="1"/>
    <col min="2303" max="2303" width="1" style="1" customWidth="1"/>
    <col min="2304" max="2304" width="30" style="1" customWidth="1"/>
    <col min="2305" max="2305" width="0" style="1" hidden="1" customWidth="1"/>
    <col min="2306" max="2306" width="15" style="1" customWidth="1"/>
    <col min="2307" max="2307" width="0" style="1" hidden="1" customWidth="1"/>
    <col min="2308" max="2308" width="15" style="1" customWidth="1"/>
    <col min="2309" max="2323" width="14" style="1" customWidth="1"/>
    <col min="2324" max="2324" width="12.5703125" style="1" customWidth="1"/>
    <col min="2325" max="2325" width="15.28515625" style="1" customWidth="1"/>
    <col min="2326" max="2326" width="13.140625" style="1" customWidth="1"/>
    <col min="2327" max="2332" width="13.5703125" style="1" customWidth="1"/>
    <col min="2333" max="2333" width="11.42578125" style="1" customWidth="1"/>
    <col min="2334" max="2334" width="13.140625" style="1" customWidth="1"/>
    <col min="2335" max="2335" width="11.42578125" style="1" customWidth="1"/>
    <col min="2336" max="2336" width="14.140625" style="1" customWidth="1"/>
    <col min="2337" max="2558" width="9.140625" style="1"/>
    <col min="2559" max="2559" width="1" style="1" customWidth="1"/>
    <col min="2560" max="2560" width="30" style="1" customWidth="1"/>
    <col min="2561" max="2561" width="0" style="1" hidden="1" customWidth="1"/>
    <col min="2562" max="2562" width="15" style="1" customWidth="1"/>
    <col min="2563" max="2563" width="0" style="1" hidden="1" customWidth="1"/>
    <col min="2564" max="2564" width="15" style="1" customWidth="1"/>
    <col min="2565" max="2579" width="14" style="1" customWidth="1"/>
    <col min="2580" max="2580" width="12.5703125" style="1" customWidth="1"/>
    <col min="2581" max="2581" width="15.28515625" style="1" customWidth="1"/>
    <col min="2582" max="2582" width="13.140625" style="1" customWidth="1"/>
    <col min="2583" max="2588" width="13.5703125" style="1" customWidth="1"/>
    <col min="2589" max="2589" width="11.42578125" style="1" customWidth="1"/>
    <col min="2590" max="2590" width="13.140625" style="1" customWidth="1"/>
    <col min="2591" max="2591" width="11.42578125" style="1" customWidth="1"/>
    <col min="2592" max="2592" width="14.140625" style="1" customWidth="1"/>
    <col min="2593" max="2814" width="9.140625" style="1"/>
    <col min="2815" max="2815" width="1" style="1" customWidth="1"/>
    <col min="2816" max="2816" width="30" style="1" customWidth="1"/>
    <col min="2817" max="2817" width="0" style="1" hidden="1" customWidth="1"/>
    <col min="2818" max="2818" width="15" style="1" customWidth="1"/>
    <col min="2819" max="2819" width="0" style="1" hidden="1" customWidth="1"/>
    <col min="2820" max="2820" width="15" style="1" customWidth="1"/>
    <col min="2821" max="2835" width="14" style="1" customWidth="1"/>
    <col min="2836" max="2836" width="12.5703125" style="1" customWidth="1"/>
    <col min="2837" max="2837" width="15.28515625" style="1" customWidth="1"/>
    <col min="2838" max="2838" width="13.140625" style="1" customWidth="1"/>
    <col min="2839" max="2844" width="13.5703125" style="1" customWidth="1"/>
    <col min="2845" max="2845" width="11.42578125" style="1" customWidth="1"/>
    <col min="2846" max="2846" width="13.140625" style="1" customWidth="1"/>
    <col min="2847" max="2847" width="11.42578125" style="1" customWidth="1"/>
    <col min="2848" max="2848" width="14.140625" style="1" customWidth="1"/>
    <col min="2849" max="3070" width="9.140625" style="1"/>
    <col min="3071" max="3071" width="1" style="1" customWidth="1"/>
    <col min="3072" max="3072" width="30" style="1" customWidth="1"/>
    <col min="3073" max="3073" width="0" style="1" hidden="1" customWidth="1"/>
    <col min="3074" max="3074" width="15" style="1" customWidth="1"/>
    <col min="3075" max="3075" width="0" style="1" hidden="1" customWidth="1"/>
    <col min="3076" max="3076" width="15" style="1" customWidth="1"/>
    <col min="3077" max="3091" width="14" style="1" customWidth="1"/>
    <col min="3092" max="3092" width="12.5703125" style="1" customWidth="1"/>
    <col min="3093" max="3093" width="15.28515625" style="1" customWidth="1"/>
    <col min="3094" max="3094" width="13.140625" style="1" customWidth="1"/>
    <col min="3095" max="3100" width="13.5703125" style="1" customWidth="1"/>
    <col min="3101" max="3101" width="11.42578125" style="1" customWidth="1"/>
    <col min="3102" max="3102" width="13.140625" style="1" customWidth="1"/>
    <col min="3103" max="3103" width="11.42578125" style="1" customWidth="1"/>
    <col min="3104" max="3104" width="14.140625" style="1" customWidth="1"/>
    <col min="3105" max="3326" width="9.140625" style="1"/>
    <col min="3327" max="3327" width="1" style="1" customWidth="1"/>
    <col min="3328" max="3328" width="30" style="1" customWidth="1"/>
    <col min="3329" max="3329" width="0" style="1" hidden="1" customWidth="1"/>
    <col min="3330" max="3330" width="15" style="1" customWidth="1"/>
    <col min="3331" max="3331" width="0" style="1" hidden="1" customWidth="1"/>
    <col min="3332" max="3332" width="15" style="1" customWidth="1"/>
    <col min="3333" max="3347" width="14" style="1" customWidth="1"/>
    <col min="3348" max="3348" width="12.5703125" style="1" customWidth="1"/>
    <col min="3349" max="3349" width="15.28515625" style="1" customWidth="1"/>
    <col min="3350" max="3350" width="13.140625" style="1" customWidth="1"/>
    <col min="3351" max="3356" width="13.5703125" style="1" customWidth="1"/>
    <col min="3357" max="3357" width="11.42578125" style="1" customWidth="1"/>
    <col min="3358" max="3358" width="13.140625" style="1" customWidth="1"/>
    <col min="3359" max="3359" width="11.42578125" style="1" customWidth="1"/>
    <col min="3360" max="3360" width="14.140625" style="1" customWidth="1"/>
    <col min="3361" max="3582" width="9.140625" style="1"/>
    <col min="3583" max="3583" width="1" style="1" customWidth="1"/>
    <col min="3584" max="3584" width="30" style="1" customWidth="1"/>
    <col min="3585" max="3585" width="0" style="1" hidden="1" customWidth="1"/>
    <col min="3586" max="3586" width="15" style="1" customWidth="1"/>
    <col min="3587" max="3587" width="0" style="1" hidden="1" customWidth="1"/>
    <col min="3588" max="3588" width="15" style="1" customWidth="1"/>
    <col min="3589" max="3603" width="14" style="1" customWidth="1"/>
    <col min="3604" max="3604" width="12.5703125" style="1" customWidth="1"/>
    <col min="3605" max="3605" width="15.28515625" style="1" customWidth="1"/>
    <col min="3606" max="3606" width="13.140625" style="1" customWidth="1"/>
    <col min="3607" max="3612" width="13.5703125" style="1" customWidth="1"/>
    <col min="3613" max="3613" width="11.42578125" style="1" customWidth="1"/>
    <col min="3614" max="3614" width="13.140625" style="1" customWidth="1"/>
    <col min="3615" max="3615" width="11.42578125" style="1" customWidth="1"/>
    <col min="3616" max="3616" width="14.140625" style="1" customWidth="1"/>
    <col min="3617" max="3838" width="9.140625" style="1"/>
    <col min="3839" max="3839" width="1" style="1" customWidth="1"/>
    <col min="3840" max="3840" width="30" style="1" customWidth="1"/>
    <col min="3841" max="3841" width="0" style="1" hidden="1" customWidth="1"/>
    <col min="3842" max="3842" width="15" style="1" customWidth="1"/>
    <col min="3843" max="3843" width="0" style="1" hidden="1" customWidth="1"/>
    <col min="3844" max="3844" width="15" style="1" customWidth="1"/>
    <col min="3845" max="3859" width="14" style="1" customWidth="1"/>
    <col min="3860" max="3860" width="12.5703125" style="1" customWidth="1"/>
    <col min="3861" max="3861" width="15.28515625" style="1" customWidth="1"/>
    <col min="3862" max="3862" width="13.140625" style="1" customWidth="1"/>
    <col min="3863" max="3868" width="13.5703125" style="1" customWidth="1"/>
    <col min="3869" max="3869" width="11.42578125" style="1" customWidth="1"/>
    <col min="3870" max="3870" width="13.140625" style="1" customWidth="1"/>
    <col min="3871" max="3871" width="11.42578125" style="1" customWidth="1"/>
    <col min="3872" max="3872" width="14.140625" style="1" customWidth="1"/>
    <col min="3873" max="4094" width="9.140625" style="1"/>
    <col min="4095" max="4095" width="1" style="1" customWidth="1"/>
    <col min="4096" max="4096" width="30" style="1" customWidth="1"/>
    <col min="4097" max="4097" width="0" style="1" hidden="1" customWidth="1"/>
    <col min="4098" max="4098" width="15" style="1" customWidth="1"/>
    <col min="4099" max="4099" width="0" style="1" hidden="1" customWidth="1"/>
    <col min="4100" max="4100" width="15" style="1" customWidth="1"/>
    <col min="4101" max="4115" width="14" style="1" customWidth="1"/>
    <col min="4116" max="4116" width="12.5703125" style="1" customWidth="1"/>
    <col min="4117" max="4117" width="15.28515625" style="1" customWidth="1"/>
    <col min="4118" max="4118" width="13.140625" style="1" customWidth="1"/>
    <col min="4119" max="4124" width="13.5703125" style="1" customWidth="1"/>
    <col min="4125" max="4125" width="11.42578125" style="1" customWidth="1"/>
    <col min="4126" max="4126" width="13.140625" style="1" customWidth="1"/>
    <col min="4127" max="4127" width="11.42578125" style="1" customWidth="1"/>
    <col min="4128" max="4128" width="14.140625" style="1" customWidth="1"/>
    <col min="4129" max="4350" width="9.140625" style="1"/>
    <col min="4351" max="4351" width="1" style="1" customWidth="1"/>
    <col min="4352" max="4352" width="30" style="1" customWidth="1"/>
    <col min="4353" max="4353" width="0" style="1" hidden="1" customWidth="1"/>
    <col min="4354" max="4354" width="15" style="1" customWidth="1"/>
    <col min="4355" max="4355" width="0" style="1" hidden="1" customWidth="1"/>
    <col min="4356" max="4356" width="15" style="1" customWidth="1"/>
    <col min="4357" max="4371" width="14" style="1" customWidth="1"/>
    <col min="4372" max="4372" width="12.5703125" style="1" customWidth="1"/>
    <col min="4373" max="4373" width="15.28515625" style="1" customWidth="1"/>
    <col min="4374" max="4374" width="13.140625" style="1" customWidth="1"/>
    <col min="4375" max="4380" width="13.5703125" style="1" customWidth="1"/>
    <col min="4381" max="4381" width="11.42578125" style="1" customWidth="1"/>
    <col min="4382" max="4382" width="13.140625" style="1" customWidth="1"/>
    <col min="4383" max="4383" width="11.42578125" style="1" customWidth="1"/>
    <col min="4384" max="4384" width="14.140625" style="1" customWidth="1"/>
    <col min="4385" max="4606" width="9.140625" style="1"/>
    <col min="4607" max="4607" width="1" style="1" customWidth="1"/>
    <col min="4608" max="4608" width="30" style="1" customWidth="1"/>
    <col min="4609" max="4609" width="0" style="1" hidden="1" customWidth="1"/>
    <col min="4610" max="4610" width="15" style="1" customWidth="1"/>
    <col min="4611" max="4611" width="0" style="1" hidden="1" customWidth="1"/>
    <col min="4612" max="4612" width="15" style="1" customWidth="1"/>
    <col min="4613" max="4627" width="14" style="1" customWidth="1"/>
    <col min="4628" max="4628" width="12.5703125" style="1" customWidth="1"/>
    <col min="4629" max="4629" width="15.28515625" style="1" customWidth="1"/>
    <col min="4630" max="4630" width="13.140625" style="1" customWidth="1"/>
    <col min="4631" max="4636" width="13.5703125" style="1" customWidth="1"/>
    <col min="4637" max="4637" width="11.42578125" style="1" customWidth="1"/>
    <col min="4638" max="4638" width="13.140625" style="1" customWidth="1"/>
    <col min="4639" max="4639" width="11.42578125" style="1" customWidth="1"/>
    <col min="4640" max="4640" width="14.140625" style="1" customWidth="1"/>
    <col min="4641" max="4862" width="9.140625" style="1"/>
    <col min="4863" max="4863" width="1" style="1" customWidth="1"/>
    <col min="4864" max="4864" width="30" style="1" customWidth="1"/>
    <col min="4865" max="4865" width="0" style="1" hidden="1" customWidth="1"/>
    <col min="4866" max="4866" width="15" style="1" customWidth="1"/>
    <col min="4867" max="4867" width="0" style="1" hidden="1" customWidth="1"/>
    <col min="4868" max="4868" width="15" style="1" customWidth="1"/>
    <col min="4869" max="4883" width="14" style="1" customWidth="1"/>
    <col min="4884" max="4884" width="12.5703125" style="1" customWidth="1"/>
    <col min="4885" max="4885" width="15.28515625" style="1" customWidth="1"/>
    <col min="4886" max="4886" width="13.140625" style="1" customWidth="1"/>
    <col min="4887" max="4892" width="13.5703125" style="1" customWidth="1"/>
    <col min="4893" max="4893" width="11.42578125" style="1" customWidth="1"/>
    <col min="4894" max="4894" width="13.140625" style="1" customWidth="1"/>
    <col min="4895" max="4895" width="11.42578125" style="1" customWidth="1"/>
    <col min="4896" max="4896" width="14.140625" style="1" customWidth="1"/>
    <col min="4897" max="5118" width="9.140625" style="1"/>
    <col min="5119" max="5119" width="1" style="1" customWidth="1"/>
    <col min="5120" max="5120" width="30" style="1" customWidth="1"/>
    <col min="5121" max="5121" width="0" style="1" hidden="1" customWidth="1"/>
    <col min="5122" max="5122" width="15" style="1" customWidth="1"/>
    <col min="5123" max="5123" width="0" style="1" hidden="1" customWidth="1"/>
    <col min="5124" max="5124" width="15" style="1" customWidth="1"/>
    <col min="5125" max="5139" width="14" style="1" customWidth="1"/>
    <col min="5140" max="5140" width="12.5703125" style="1" customWidth="1"/>
    <col min="5141" max="5141" width="15.28515625" style="1" customWidth="1"/>
    <col min="5142" max="5142" width="13.140625" style="1" customWidth="1"/>
    <col min="5143" max="5148" width="13.5703125" style="1" customWidth="1"/>
    <col min="5149" max="5149" width="11.42578125" style="1" customWidth="1"/>
    <col min="5150" max="5150" width="13.140625" style="1" customWidth="1"/>
    <col min="5151" max="5151" width="11.42578125" style="1" customWidth="1"/>
    <col min="5152" max="5152" width="14.140625" style="1" customWidth="1"/>
    <col min="5153" max="5374" width="9.140625" style="1"/>
    <col min="5375" max="5375" width="1" style="1" customWidth="1"/>
    <col min="5376" max="5376" width="30" style="1" customWidth="1"/>
    <col min="5377" max="5377" width="0" style="1" hidden="1" customWidth="1"/>
    <col min="5378" max="5378" width="15" style="1" customWidth="1"/>
    <col min="5379" max="5379" width="0" style="1" hidden="1" customWidth="1"/>
    <col min="5380" max="5380" width="15" style="1" customWidth="1"/>
    <col min="5381" max="5395" width="14" style="1" customWidth="1"/>
    <col min="5396" max="5396" width="12.5703125" style="1" customWidth="1"/>
    <col min="5397" max="5397" width="15.28515625" style="1" customWidth="1"/>
    <col min="5398" max="5398" width="13.140625" style="1" customWidth="1"/>
    <col min="5399" max="5404" width="13.5703125" style="1" customWidth="1"/>
    <col min="5405" max="5405" width="11.42578125" style="1" customWidth="1"/>
    <col min="5406" max="5406" width="13.140625" style="1" customWidth="1"/>
    <col min="5407" max="5407" width="11.42578125" style="1" customWidth="1"/>
    <col min="5408" max="5408" width="14.140625" style="1" customWidth="1"/>
    <col min="5409" max="5630" width="9.140625" style="1"/>
    <col min="5631" max="5631" width="1" style="1" customWidth="1"/>
    <col min="5632" max="5632" width="30" style="1" customWidth="1"/>
    <col min="5633" max="5633" width="0" style="1" hidden="1" customWidth="1"/>
    <col min="5634" max="5634" width="15" style="1" customWidth="1"/>
    <col min="5635" max="5635" width="0" style="1" hidden="1" customWidth="1"/>
    <col min="5636" max="5636" width="15" style="1" customWidth="1"/>
    <col min="5637" max="5651" width="14" style="1" customWidth="1"/>
    <col min="5652" max="5652" width="12.5703125" style="1" customWidth="1"/>
    <col min="5653" max="5653" width="15.28515625" style="1" customWidth="1"/>
    <col min="5654" max="5654" width="13.140625" style="1" customWidth="1"/>
    <col min="5655" max="5660" width="13.5703125" style="1" customWidth="1"/>
    <col min="5661" max="5661" width="11.42578125" style="1" customWidth="1"/>
    <col min="5662" max="5662" width="13.140625" style="1" customWidth="1"/>
    <col min="5663" max="5663" width="11.42578125" style="1" customWidth="1"/>
    <col min="5664" max="5664" width="14.140625" style="1" customWidth="1"/>
    <col min="5665" max="5886" width="9.140625" style="1"/>
    <col min="5887" max="5887" width="1" style="1" customWidth="1"/>
    <col min="5888" max="5888" width="30" style="1" customWidth="1"/>
    <col min="5889" max="5889" width="0" style="1" hidden="1" customWidth="1"/>
    <col min="5890" max="5890" width="15" style="1" customWidth="1"/>
    <col min="5891" max="5891" width="0" style="1" hidden="1" customWidth="1"/>
    <col min="5892" max="5892" width="15" style="1" customWidth="1"/>
    <col min="5893" max="5907" width="14" style="1" customWidth="1"/>
    <col min="5908" max="5908" width="12.5703125" style="1" customWidth="1"/>
    <col min="5909" max="5909" width="15.28515625" style="1" customWidth="1"/>
    <col min="5910" max="5910" width="13.140625" style="1" customWidth="1"/>
    <col min="5911" max="5916" width="13.5703125" style="1" customWidth="1"/>
    <col min="5917" max="5917" width="11.42578125" style="1" customWidth="1"/>
    <col min="5918" max="5918" width="13.140625" style="1" customWidth="1"/>
    <col min="5919" max="5919" width="11.42578125" style="1" customWidth="1"/>
    <col min="5920" max="5920" width="14.140625" style="1" customWidth="1"/>
    <col min="5921" max="6142" width="9.140625" style="1"/>
    <col min="6143" max="6143" width="1" style="1" customWidth="1"/>
    <col min="6144" max="6144" width="30" style="1" customWidth="1"/>
    <col min="6145" max="6145" width="0" style="1" hidden="1" customWidth="1"/>
    <col min="6146" max="6146" width="15" style="1" customWidth="1"/>
    <col min="6147" max="6147" width="0" style="1" hidden="1" customWidth="1"/>
    <col min="6148" max="6148" width="15" style="1" customWidth="1"/>
    <col min="6149" max="6163" width="14" style="1" customWidth="1"/>
    <col min="6164" max="6164" width="12.5703125" style="1" customWidth="1"/>
    <col min="6165" max="6165" width="15.28515625" style="1" customWidth="1"/>
    <col min="6166" max="6166" width="13.140625" style="1" customWidth="1"/>
    <col min="6167" max="6172" width="13.5703125" style="1" customWidth="1"/>
    <col min="6173" max="6173" width="11.42578125" style="1" customWidth="1"/>
    <col min="6174" max="6174" width="13.140625" style="1" customWidth="1"/>
    <col min="6175" max="6175" width="11.42578125" style="1" customWidth="1"/>
    <col min="6176" max="6176" width="14.140625" style="1" customWidth="1"/>
    <col min="6177" max="6398" width="9.140625" style="1"/>
    <col min="6399" max="6399" width="1" style="1" customWidth="1"/>
    <col min="6400" max="6400" width="30" style="1" customWidth="1"/>
    <col min="6401" max="6401" width="0" style="1" hidden="1" customWidth="1"/>
    <col min="6402" max="6402" width="15" style="1" customWidth="1"/>
    <col min="6403" max="6403" width="0" style="1" hidden="1" customWidth="1"/>
    <col min="6404" max="6404" width="15" style="1" customWidth="1"/>
    <col min="6405" max="6419" width="14" style="1" customWidth="1"/>
    <col min="6420" max="6420" width="12.5703125" style="1" customWidth="1"/>
    <col min="6421" max="6421" width="15.28515625" style="1" customWidth="1"/>
    <col min="6422" max="6422" width="13.140625" style="1" customWidth="1"/>
    <col min="6423" max="6428" width="13.5703125" style="1" customWidth="1"/>
    <col min="6429" max="6429" width="11.42578125" style="1" customWidth="1"/>
    <col min="6430" max="6430" width="13.140625" style="1" customWidth="1"/>
    <col min="6431" max="6431" width="11.42578125" style="1" customWidth="1"/>
    <col min="6432" max="6432" width="14.140625" style="1" customWidth="1"/>
    <col min="6433" max="6654" width="9.140625" style="1"/>
    <col min="6655" max="6655" width="1" style="1" customWidth="1"/>
    <col min="6656" max="6656" width="30" style="1" customWidth="1"/>
    <col min="6657" max="6657" width="0" style="1" hidden="1" customWidth="1"/>
    <col min="6658" max="6658" width="15" style="1" customWidth="1"/>
    <col min="6659" max="6659" width="0" style="1" hidden="1" customWidth="1"/>
    <col min="6660" max="6660" width="15" style="1" customWidth="1"/>
    <col min="6661" max="6675" width="14" style="1" customWidth="1"/>
    <col min="6676" max="6676" width="12.5703125" style="1" customWidth="1"/>
    <col min="6677" max="6677" width="15.28515625" style="1" customWidth="1"/>
    <col min="6678" max="6678" width="13.140625" style="1" customWidth="1"/>
    <col min="6679" max="6684" width="13.5703125" style="1" customWidth="1"/>
    <col min="6685" max="6685" width="11.42578125" style="1" customWidth="1"/>
    <col min="6686" max="6686" width="13.140625" style="1" customWidth="1"/>
    <col min="6687" max="6687" width="11.42578125" style="1" customWidth="1"/>
    <col min="6688" max="6688" width="14.140625" style="1" customWidth="1"/>
    <col min="6689" max="6910" width="9.140625" style="1"/>
    <col min="6911" max="6911" width="1" style="1" customWidth="1"/>
    <col min="6912" max="6912" width="30" style="1" customWidth="1"/>
    <col min="6913" max="6913" width="0" style="1" hidden="1" customWidth="1"/>
    <col min="6914" max="6914" width="15" style="1" customWidth="1"/>
    <col min="6915" max="6915" width="0" style="1" hidden="1" customWidth="1"/>
    <col min="6916" max="6916" width="15" style="1" customWidth="1"/>
    <col min="6917" max="6931" width="14" style="1" customWidth="1"/>
    <col min="6932" max="6932" width="12.5703125" style="1" customWidth="1"/>
    <col min="6933" max="6933" width="15.28515625" style="1" customWidth="1"/>
    <col min="6934" max="6934" width="13.140625" style="1" customWidth="1"/>
    <col min="6935" max="6940" width="13.5703125" style="1" customWidth="1"/>
    <col min="6941" max="6941" width="11.42578125" style="1" customWidth="1"/>
    <col min="6942" max="6942" width="13.140625" style="1" customWidth="1"/>
    <col min="6943" max="6943" width="11.42578125" style="1" customWidth="1"/>
    <col min="6944" max="6944" width="14.140625" style="1" customWidth="1"/>
    <col min="6945" max="7166" width="9.140625" style="1"/>
    <col min="7167" max="7167" width="1" style="1" customWidth="1"/>
    <col min="7168" max="7168" width="30" style="1" customWidth="1"/>
    <col min="7169" max="7169" width="0" style="1" hidden="1" customWidth="1"/>
    <col min="7170" max="7170" width="15" style="1" customWidth="1"/>
    <col min="7171" max="7171" width="0" style="1" hidden="1" customWidth="1"/>
    <col min="7172" max="7172" width="15" style="1" customWidth="1"/>
    <col min="7173" max="7187" width="14" style="1" customWidth="1"/>
    <col min="7188" max="7188" width="12.5703125" style="1" customWidth="1"/>
    <col min="7189" max="7189" width="15.28515625" style="1" customWidth="1"/>
    <col min="7190" max="7190" width="13.140625" style="1" customWidth="1"/>
    <col min="7191" max="7196" width="13.5703125" style="1" customWidth="1"/>
    <col min="7197" max="7197" width="11.42578125" style="1" customWidth="1"/>
    <col min="7198" max="7198" width="13.140625" style="1" customWidth="1"/>
    <col min="7199" max="7199" width="11.42578125" style="1" customWidth="1"/>
    <col min="7200" max="7200" width="14.140625" style="1" customWidth="1"/>
    <col min="7201" max="7422" width="9.140625" style="1"/>
    <col min="7423" max="7423" width="1" style="1" customWidth="1"/>
    <col min="7424" max="7424" width="30" style="1" customWidth="1"/>
    <col min="7425" max="7425" width="0" style="1" hidden="1" customWidth="1"/>
    <col min="7426" max="7426" width="15" style="1" customWidth="1"/>
    <col min="7427" max="7427" width="0" style="1" hidden="1" customWidth="1"/>
    <col min="7428" max="7428" width="15" style="1" customWidth="1"/>
    <col min="7429" max="7443" width="14" style="1" customWidth="1"/>
    <col min="7444" max="7444" width="12.5703125" style="1" customWidth="1"/>
    <col min="7445" max="7445" width="15.28515625" style="1" customWidth="1"/>
    <col min="7446" max="7446" width="13.140625" style="1" customWidth="1"/>
    <col min="7447" max="7452" width="13.5703125" style="1" customWidth="1"/>
    <col min="7453" max="7453" width="11.42578125" style="1" customWidth="1"/>
    <col min="7454" max="7454" width="13.140625" style="1" customWidth="1"/>
    <col min="7455" max="7455" width="11.42578125" style="1" customWidth="1"/>
    <col min="7456" max="7456" width="14.140625" style="1" customWidth="1"/>
    <col min="7457" max="7678" width="9.140625" style="1"/>
    <col min="7679" max="7679" width="1" style="1" customWidth="1"/>
    <col min="7680" max="7680" width="30" style="1" customWidth="1"/>
    <col min="7681" max="7681" width="0" style="1" hidden="1" customWidth="1"/>
    <col min="7682" max="7682" width="15" style="1" customWidth="1"/>
    <col min="7683" max="7683" width="0" style="1" hidden="1" customWidth="1"/>
    <col min="7684" max="7684" width="15" style="1" customWidth="1"/>
    <col min="7685" max="7699" width="14" style="1" customWidth="1"/>
    <col min="7700" max="7700" width="12.5703125" style="1" customWidth="1"/>
    <col min="7701" max="7701" width="15.28515625" style="1" customWidth="1"/>
    <col min="7702" max="7702" width="13.140625" style="1" customWidth="1"/>
    <col min="7703" max="7708" width="13.5703125" style="1" customWidth="1"/>
    <col min="7709" max="7709" width="11.42578125" style="1" customWidth="1"/>
    <col min="7710" max="7710" width="13.140625" style="1" customWidth="1"/>
    <col min="7711" max="7711" width="11.42578125" style="1" customWidth="1"/>
    <col min="7712" max="7712" width="14.140625" style="1" customWidth="1"/>
    <col min="7713" max="7934" width="9.140625" style="1"/>
    <col min="7935" max="7935" width="1" style="1" customWidth="1"/>
    <col min="7936" max="7936" width="30" style="1" customWidth="1"/>
    <col min="7937" max="7937" width="0" style="1" hidden="1" customWidth="1"/>
    <col min="7938" max="7938" width="15" style="1" customWidth="1"/>
    <col min="7939" max="7939" width="0" style="1" hidden="1" customWidth="1"/>
    <col min="7940" max="7940" width="15" style="1" customWidth="1"/>
    <col min="7941" max="7955" width="14" style="1" customWidth="1"/>
    <col min="7956" max="7956" width="12.5703125" style="1" customWidth="1"/>
    <col min="7957" max="7957" width="15.28515625" style="1" customWidth="1"/>
    <col min="7958" max="7958" width="13.140625" style="1" customWidth="1"/>
    <col min="7959" max="7964" width="13.5703125" style="1" customWidth="1"/>
    <col min="7965" max="7965" width="11.42578125" style="1" customWidth="1"/>
    <col min="7966" max="7966" width="13.140625" style="1" customWidth="1"/>
    <col min="7967" max="7967" width="11.42578125" style="1" customWidth="1"/>
    <col min="7968" max="7968" width="14.140625" style="1" customWidth="1"/>
    <col min="7969" max="8190" width="9.140625" style="1"/>
    <col min="8191" max="8191" width="1" style="1" customWidth="1"/>
    <col min="8192" max="8192" width="30" style="1" customWidth="1"/>
    <col min="8193" max="8193" width="0" style="1" hidden="1" customWidth="1"/>
    <col min="8194" max="8194" width="15" style="1" customWidth="1"/>
    <col min="8195" max="8195" width="0" style="1" hidden="1" customWidth="1"/>
    <col min="8196" max="8196" width="15" style="1" customWidth="1"/>
    <col min="8197" max="8211" width="14" style="1" customWidth="1"/>
    <col min="8212" max="8212" width="12.5703125" style="1" customWidth="1"/>
    <col min="8213" max="8213" width="15.28515625" style="1" customWidth="1"/>
    <col min="8214" max="8214" width="13.140625" style="1" customWidth="1"/>
    <col min="8215" max="8220" width="13.5703125" style="1" customWidth="1"/>
    <col min="8221" max="8221" width="11.42578125" style="1" customWidth="1"/>
    <col min="8222" max="8222" width="13.140625" style="1" customWidth="1"/>
    <col min="8223" max="8223" width="11.42578125" style="1" customWidth="1"/>
    <col min="8224" max="8224" width="14.140625" style="1" customWidth="1"/>
    <col min="8225" max="8446" width="9.140625" style="1"/>
    <col min="8447" max="8447" width="1" style="1" customWidth="1"/>
    <col min="8448" max="8448" width="30" style="1" customWidth="1"/>
    <col min="8449" max="8449" width="0" style="1" hidden="1" customWidth="1"/>
    <col min="8450" max="8450" width="15" style="1" customWidth="1"/>
    <col min="8451" max="8451" width="0" style="1" hidden="1" customWidth="1"/>
    <col min="8452" max="8452" width="15" style="1" customWidth="1"/>
    <col min="8453" max="8467" width="14" style="1" customWidth="1"/>
    <col min="8468" max="8468" width="12.5703125" style="1" customWidth="1"/>
    <col min="8469" max="8469" width="15.28515625" style="1" customWidth="1"/>
    <col min="8470" max="8470" width="13.140625" style="1" customWidth="1"/>
    <col min="8471" max="8476" width="13.5703125" style="1" customWidth="1"/>
    <col min="8477" max="8477" width="11.42578125" style="1" customWidth="1"/>
    <col min="8478" max="8478" width="13.140625" style="1" customWidth="1"/>
    <col min="8479" max="8479" width="11.42578125" style="1" customWidth="1"/>
    <col min="8480" max="8480" width="14.140625" style="1" customWidth="1"/>
    <col min="8481" max="8702" width="9.140625" style="1"/>
    <col min="8703" max="8703" width="1" style="1" customWidth="1"/>
    <col min="8704" max="8704" width="30" style="1" customWidth="1"/>
    <col min="8705" max="8705" width="0" style="1" hidden="1" customWidth="1"/>
    <col min="8706" max="8706" width="15" style="1" customWidth="1"/>
    <col min="8707" max="8707" width="0" style="1" hidden="1" customWidth="1"/>
    <col min="8708" max="8708" width="15" style="1" customWidth="1"/>
    <col min="8709" max="8723" width="14" style="1" customWidth="1"/>
    <col min="8724" max="8724" width="12.5703125" style="1" customWidth="1"/>
    <col min="8725" max="8725" width="15.28515625" style="1" customWidth="1"/>
    <col min="8726" max="8726" width="13.140625" style="1" customWidth="1"/>
    <col min="8727" max="8732" width="13.5703125" style="1" customWidth="1"/>
    <col min="8733" max="8733" width="11.42578125" style="1" customWidth="1"/>
    <col min="8734" max="8734" width="13.140625" style="1" customWidth="1"/>
    <col min="8735" max="8735" width="11.42578125" style="1" customWidth="1"/>
    <col min="8736" max="8736" width="14.140625" style="1" customWidth="1"/>
    <col min="8737" max="8958" width="9.140625" style="1"/>
    <col min="8959" max="8959" width="1" style="1" customWidth="1"/>
    <col min="8960" max="8960" width="30" style="1" customWidth="1"/>
    <col min="8961" max="8961" width="0" style="1" hidden="1" customWidth="1"/>
    <col min="8962" max="8962" width="15" style="1" customWidth="1"/>
    <col min="8963" max="8963" width="0" style="1" hidden="1" customWidth="1"/>
    <col min="8964" max="8964" width="15" style="1" customWidth="1"/>
    <col min="8965" max="8979" width="14" style="1" customWidth="1"/>
    <col min="8980" max="8980" width="12.5703125" style="1" customWidth="1"/>
    <col min="8981" max="8981" width="15.28515625" style="1" customWidth="1"/>
    <col min="8982" max="8982" width="13.140625" style="1" customWidth="1"/>
    <col min="8983" max="8988" width="13.5703125" style="1" customWidth="1"/>
    <col min="8989" max="8989" width="11.42578125" style="1" customWidth="1"/>
    <col min="8990" max="8990" width="13.140625" style="1" customWidth="1"/>
    <col min="8991" max="8991" width="11.42578125" style="1" customWidth="1"/>
    <col min="8992" max="8992" width="14.140625" style="1" customWidth="1"/>
    <col min="8993" max="9214" width="9.140625" style="1"/>
    <col min="9215" max="9215" width="1" style="1" customWidth="1"/>
    <col min="9216" max="9216" width="30" style="1" customWidth="1"/>
    <col min="9217" max="9217" width="0" style="1" hidden="1" customWidth="1"/>
    <col min="9218" max="9218" width="15" style="1" customWidth="1"/>
    <col min="9219" max="9219" width="0" style="1" hidden="1" customWidth="1"/>
    <col min="9220" max="9220" width="15" style="1" customWidth="1"/>
    <col min="9221" max="9235" width="14" style="1" customWidth="1"/>
    <col min="9236" max="9236" width="12.5703125" style="1" customWidth="1"/>
    <col min="9237" max="9237" width="15.28515625" style="1" customWidth="1"/>
    <col min="9238" max="9238" width="13.140625" style="1" customWidth="1"/>
    <col min="9239" max="9244" width="13.5703125" style="1" customWidth="1"/>
    <col min="9245" max="9245" width="11.42578125" style="1" customWidth="1"/>
    <col min="9246" max="9246" width="13.140625" style="1" customWidth="1"/>
    <col min="9247" max="9247" width="11.42578125" style="1" customWidth="1"/>
    <col min="9248" max="9248" width="14.140625" style="1" customWidth="1"/>
    <col min="9249" max="9470" width="9.140625" style="1"/>
    <col min="9471" max="9471" width="1" style="1" customWidth="1"/>
    <col min="9472" max="9472" width="30" style="1" customWidth="1"/>
    <col min="9473" max="9473" width="0" style="1" hidden="1" customWidth="1"/>
    <col min="9474" max="9474" width="15" style="1" customWidth="1"/>
    <col min="9475" max="9475" width="0" style="1" hidden="1" customWidth="1"/>
    <col min="9476" max="9476" width="15" style="1" customWidth="1"/>
    <col min="9477" max="9491" width="14" style="1" customWidth="1"/>
    <col min="9492" max="9492" width="12.5703125" style="1" customWidth="1"/>
    <col min="9493" max="9493" width="15.28515625" style="1" customWidth="1"/>
    <col min="9494" max="9494" width="13.140625" style="1" customWidth="1"/>
    <col min="9495" max="9500" width="13.5703125" style="1" customWidth="1"/>
    <col min="9501" max="9501" width="11.42578125" style="1" customWidth="1"/>
    <col min="9502" max="9502" width="13.140625" style="1" customWidth="1"/>
    <col min="9503" max="9503" width="11.42578125" style="1" customWidth="1"/>
    <col min="9504" max="9504" width="14.140625" style="1" customWidth="1"/>
    <col min="9505" max="9726" width="9.140625" style="1"/>
    <col min="9727" max="9727" width="1" style="1" customWidth="1"/>
    <col min="9728" max="9728" width="30" style="1" customWidth="1"/>
    <col min="9729" max="9729" width="0" style="1" hidden="1" customWidth="1"/>
    <col min="9730" max="9730" width="15" style="1" customWidth="1"/>
    <col min="9731" max="9731" width="0" style="1" hidden="1" customWidth="1"/>
    <col min="9732" max="9732" width="15" style="1" customWidth="1"/>
    <col min="9733" max="9747" width="14" style="1" customWidth="1"/>
    <col min="9748" max="9748" width="12.5703125" style="1" customWidth="1"/>
    <col min="9749" max="9749" width="15.28515625" style="1" customWidth="1"/>
    <col min="9750" max="9750" width="13.140625" style="1" customWidth="1"/>
    <col min="9751" max="9756" width="13.5703125" style="1" customWidth="1"/>
    <col min="9757" max="9757" width="11.42578125" style="1" customWidth="1"/>
    <col min="9758" max="9758" width="13.140625" style="1" customWidth="1"/>
    <col min="9759" max="9759" width="11.42578125" style="1" customWidth="1"/>
    <col min="9760" max="9760" width="14.140625" style="1" customWidth="1"/>
    <col min="9761" max="9982" width="9.140625" style="1"/>
    <col min="9983" max="9983" width="1" style="1" customWidth="1"/>
    <col min="9984" max="9984" width="30" style="1" customWidth="1"/>
    <col min="9985" max="9985" width="0" style="1" hidden="1" customWidth="1"/>
    <col min="9986" max="9986" width="15" style="1" customWidth="1"/>
    <col min="9987" max="9987" width="0" style="1" hidden="1" customWidth="1"/>
    <col min="9988" max="9988" width="15" style="1" customWidth="1"/>
    <col min="9989" max="10003" width="14" style="1" customWidth="1"/>
    <col min="10004" max="10004" width="12.5703125" style="1" customWidth="1"/>
    <col min="10005" max="10005" width="15.28515625" style="1" customWidth="1"/>
    <col min="10006" max="10006" width="13.140625" style="1" customWidth="1"/>
    <col min="10007" max="10012" width="13.5703125" style="1" customWidth="1"/>
    <col min="10013" max="10013" width="11.42578125" style="1" customWidth="1"/>
    <col min="10014" max="10014" width="13.140625" style="1" customWidth="1"/>
    <col min="10015" max="10015" width="11.42578125" style="1" customWidth="1"/>
    <col min="10016" max="10016" width="14.140625" style="1" customWidth="1"/>
    <col min="10017" max="10238" width="9.140625" style="1"/>
    <col min="10239" max="10239" width="1" style="1" customWidth="1"/>
    <col min="10240" max="10240" width="30" style="1" customWidth="1"/>
    <col min="10241" max="10241" width="0" style="1" hidden="1" customWidth="1"/>
    <col min="10242" max="10242" width="15" style="1" customWidth="1"/>
    <col min="10243" max="10243" width="0" style="1" hidden="1" customWidth="1"/>
    <col min="10244" max="10244" width="15" style="1" customWidth="1"/>
    <col min="10245" max="10259" width="14" style="1" customWidth="1"/>
    <col min="10260" max="10260" width="12.5703125" style="1" customWidth="1"/>
    <col min="10261" max="10261" width="15.28515625" style="1" customWidth="1"/>
    <col min="10262" max="10262" width="13.140625" style="1" customWidth="1"/>
    <col min="10263" max="10268" width="13.5703125" style="1" customWidth="1"/>
    <col min="10269" max="10269" width="11.42578125" style="1" customWidth="1"/>
    <col min="10270" max="10270" width="13.140625" style="1" customWidth="1"/>
    <col min="10271" max="10271" width="11.42578125" style="1" customWidth="1"/>
    <col min="10272" max="10272" width="14.140625" style="1" customWidth="1"/>
    <col min="10273" max="10494" width="9.140625" style="1"/>
    <col min="10495" max="10495" width="1" style="1" customWidth="1"/>
    <col min="10496" max="10496" width="30" style="1" customWidth="1"/>
    <col min="10497" max="10497" width="0" style="1" hidden="1" customWidth="1"/>
    <col min="10498" max="10498" width="15" style="1" customWidth="1"/>
    <col min="10499" max="10499" width="0" style="1" hidden="1" customWidth="1"/>
    <col min="10500" max="10500" width="15" style="1" customWidth="1"/>
    <col min="10501" max="10515" width="14" style="1" customWidth="1"/>
    <col min="10516" max="10516" width="12.5703125" style="1" customWidth="1"/>
    <col min="10517" max="10517" width="15.28515625" style="1" customWidth="1"/>
    <col min="10518" max="10518" width="13.140625" style="1" customWidth="1"/>
    <col min="10519" max="10524" width="13.5703125" style="1" customWidth="1"/>
    <col min="10525" max="10525" width="11.42578125" style="1" customWidth="1"/>
    <col min="10526" max="10526" width="13.140625" style="1" customWidth="1"/>
    <col min="10527" max="10527" width="11.42578125" style="1" customWidth="1"/>
    <col min="10528" max="10528" width="14.140625" style="1" customWidth="1"/>
    <col min="10529" max="10750" width="9.140625" style="1"/>
    <col min="10751" max="10751" width="1" style="1" customWidth="1"/>
    <col min="10752" max="10752" width="30" style="1" customWidth="1"/>
    <col min="10753" max="10753" width="0" style="1" hidden="1" customWidth="1"/>
    <col min="10754" max="10754" width="15" style="1" customWidth="1"/>
    <col min="10755" max="10755" width="0" style="1" hidden="1" customWidth="1"/>
    <col min="10756" max="10756" width="15" style="1" customWidth="1"/>
    <col min="10757" max="10771" width="14" style="1" customWidth="1"/>
    <col min="10772" max="10772" width="12.5703125" style="1" customWidth="1"/>
    <col min="10773" max="10773" width="15.28515625" style="1" customWidth="1"/>
    <col min="10774" max="10774" width="13.140625" style="1" customWidth="1"/>
    <col min="10775" max="10780" width="13.5703125" style="1" customWidth="1"/>
    <col min="10781" max="10781" width="11.42578125" style="1" customWidth="1"/>
    <col min="10782" max="10782" width="13.140625" style="1" customWidth="1"/>
    <col min="10783" max="10783" width="11.42578125" style="1" customWidth="1"/>
    <col min="10784" max="10784" width="14.140625" style="1" customWidth="1"/>
    <col min="10785" max="11006" width="9.140625" style="1"/>
    <col min="11007" max="11007" width="1" style="1" customWidth="1"/>
    <col min="11008" max="11008" width="30" style="1" customWidth="1"/>
    <col min="11009" max="11009" width="0" style="1" hidden="1" customWidth="1"/>
    <col min="11010" max="11010" width="15" style="1" customWidth="1"/>
    <col min="11011" max="11011" width="0" style="1" hidden="1" customWidth="1"/>
    <col min="11012" max="11012" width="15" style="1" customWidth="1"/>
    <col min="11013" max="11027" width="14" style="1" customWidth="1"/>
    <col min="11028" max="11028" width="12.5703125" style="1" customWidth="1"/>
    <col min="11029" max="11029" width="15.28515625" style="1" customWidth="1"/>
    <col min="11030" max="11030" width="13.140625" style="1" customWidth="1"/>
    <col min="11031" max="11036" width="13.5703125" style="1" customWidth="1"/>
    <col min="11037" max="11037" width="11.42578125" style="1" customWidth="1"/>
    <col min="11038" max="11038" width="13.140625" style="1" customWidth="1"/>
    <col min="11039" max="11039" width="11.42578125" style="1" customWidth="1"/>
    <col min="11040" max="11040" width="14.140625" style="1" customWidth="1"/>
    <col min="11041" max="11262" width="9.140625" style="1"/>
    <col min="11263" max="11263" width="1" style="1" customWidth="1"/>
    <col min="11264" max="11264" width="30" style="1" customWidth="1"/>
    <col min="11265" max="11265" width="0" style="1" hidden="1" customWidth="1"/>
    <col min="11266" max="11266" width="15" style="1" customWidth="1"/>
    <col min="11267" max="11267" width="0" style="1" hidden="1" customWidth="1"/>
    <col min="11268" max="11268" width="15" style="1" customWidth="1"/>
    <col min="11269" max="11283" width="14" style="1" customWidth="1"/>
    <col min="11284" max="11284" width="12.5703125" style="1" customWidth="1"/>
    <col min="11285" max="11285" width="15.28515625" style="1" customWidth="1"/>
    <col min="11286" max="11286" width="13.140625" style="1" customWidth="1"/>
    <col min="11287" max="11292" width="13.5703125" style="1" customWidth="1"/>
    <col min="11293" max="11293" width="11.42578125" style="1" customWidth="1"/>
    <col min="11294" max="11294" width="13.140625" style="1" customWidth="1"/>
    <col min="11295" max="11295" width="11.42578125" style="1" customWidth="1"/>
    <col min="11296" max="11296" width="14.140625" style="1" customWidth="1"/>
    <col min="11297" max="11518" width="9.140625" style="1"/>
    <col min="11519" max="11519" width="1" style="1" customWidth="1"/>
    <col min="11520" max="11520" width="30" style="1" customWidth="1"/>
    <col min="11521" max="11521" width="0" style="1" hidden="1" customWidth="1"/>
    <col min="11522" max="11522" width="15" style="1" customWidth="1"/>
    <col min="11523" max="11523" width="0" style="1" hidden="1" customWidth="1"/>
    <col min="11524" max="11524" width="15" style="1" customWidth="1"/>
    <col min="11525" max="11539" width="14" style="1" customWidth="1"/>
    <col min="11540" max="11540" width="12.5703125" style="1" customWidth="1"/>
    <col min="11541" max="11541" width="15.28515625" style="1" customWidth="1"/>
    <col min="11542" max="11542" width="13.140625" style="1" customWidth="1"/>
    <col min="11543" max="11548" width="13.5703125" style="1" customWidth="1"/>
    <col min="11549" max="11549" width="11.42578125" style="1" customWidth="1"/>
    <col min="11550" max="11550" width="13.140625" style="1" customWidth="1"/>
    <col min="11551" max="11551" width="11.42578125" style="1" customWidth="1"/>
    <col min="11552" max="11552" width="14.140625" style="1" customWidth="1"/>
    <col min="11553" max="11774" width="9.140625" style="1"/>
    <col min="11775" max="11775" width="1" style="1" customWidth="1"/>
    <col min="11776" max="11776" width="30" style="1" customWidth="1"/>
    <col min="11777" max="11777" width="0" style="1" hidden="1" customWidth="1"/>
    <col min="11778" max="11778" width="15" style="1" customWidth="1"/>
    <col min="11779" max="11779" width="0" style="1" hidden="1" customWidth="1"/>
    <col min="11780" max="11780" width="15" style="1" customWidth="1"/>
    <col min="11781" max="11795" width="14" style="1" customWidth="1"/>
    <col min="11796" max="11796" width="12.5703125" style="1" customWidth="1"/>
    <col min="11797" max="11797" width="15.28515625" style="1" customWidth="1"/>
    <col min="11798" max="11798" width="13.140625" style="1" customWidth="1"/>
    <col min="11799" max="11804" width="13.5703125" style="1" customWidth="1"/>
    <col min="11805" max="11805" width="11.42578125" style="1" customWidth="1"/>
    <col min="11806" max="11806" width="13.140625" style="1" customWidth="1"/>
    <col min="11807" max="11807" width="11.42578125" style="1" customWidth="1"/>
    <col min="11808" max="11808" width="14.140625" style="1" customWidth="1"/>
    <col min="11809" max="12030" width="9.140625" style="1"/>
    <col min="12031" max="12031" width="1" style="1" customWidth="1"/>
    <col min="12032" max="12032" width="30" style="1" customWidth="1"/>
    <col min="12033" max="12033" width="0" style="1" hidden="1" customWidth="1"/>
    <col min="12034" max="12034" width="15" style="1" customWidth="1"/>
    <col min="12035" max="12035" width="0" style="1" hidden="1" customWidth="1"/>
    <col min="12036" max="12036" width="15" style="1" customWidth="1"/>
    <col min="12037" max="12051" width="14" style="1" customWidth="1"/>
    <col min="12052" max="12052" width="12.5703125" style="1" customWidth="1"/>
    <col min="12053" max="12053" width="15.28515625" style="1" customWidth="1"/>
    <col min="12054" max="12054" width="13.140625" style="1" customWidth="1"/>
    <col min="12055" max="12060" width="13.5703125" style="1" customWidth="1"/>
    <col min="12061" max="12061" width="11.42578125" style="1" customWidth="1"/>
    <col min="12062" max="12062" width="13.140625" style="1" customWidth="1"/>
    <col min="12063" max="12063" width="11.42578125" style="1" customWidth="1"/>
    <col min="12064" max="12064" width="14.140625" style="1" customWidth="1"/>
    <col min="12065" max="12286" width="9.140625" style="1"/>
    <col min="12287" max="12287" width="1" style="1" customWidth="1"/>
    <col min="12288" max="12288" width="30" style="1" customWidth="1"/>
    <col min="12289" max="12289" width="0" style="1" hidden="1" customWidth="1"/>
    <col min="12290" max="12290" width="15" style="1" customWidth="1"/>
    <col min="12291" max="12291" width="0" style="1" hidden="1" customWidth="1"/>
    <col min="12292" max="12292" width="15" style="1" customWidth="1"/>
    <col min="12293" max="12307" width="14" style="1" customWidth="1"/>
    <col min="12308" max="12308" width="12.5703125" style="1" customWidth="1"/>
    <col min="12309" max="12309" width="15.28515625" style="1" customWidth="1"/>
    <col min="12310" max="12310" width="13.140625" style="1" customWidth="1"/>
    <col min="12311" max="12316" width="13.5703125" style="1" customWidth="1"/>
    <col min="12317" max="12317" width="11.42578125" style="1" customWidth="1"/>
    <col min="12318" max="12318" width="13.140625" style="1" customWidth="1"/>
    <col min="12319" max="12319" width="11.42578125" style="1" customWidth="1"/>
    <col min="12320" max="12320" width="14.140625" style="1" customWidth="1"/>
    <col min="12321" max="12542" width="9.140625" style="1"/>
    <col min="12543" max="12543" width="1" style="1" customWidth="1"/>
    <col min="12544" max="12544" width="30" style="1" customWidth="1"/>
    <col min="12545" max="12545" width="0" style="1" hidden="1" customWidth="1"/>
    <col min="12546" max="12546" width="15" style="1" customWidth="1"/>
    <col min="12547" max="12547" width="0" style="1" hidden="1" customWidth="1"/>
    <col min="12548" max="12548" width="15" style="1" customWidth="1"/>
    <col min="12549" max="12563" width="14" style="1" customWidth="1"/>
    <col min="12564" max="12564" width="12.5703125" style="1" customWidth="1"/>
    <col min="12565" max="12565" width="15.28515625" style="1" customWidth="1"/>
    <col min="12566" max="12566" width="13.140625" style="1" customWidth="1"/>
    <col min="12567" max="12572" width="13.5703125" style="1" customWidth="1"/>
    <col min="12573" max="12573" width="11.42578125" style="1" customWidth="1"/>
    <col min="12574" max="12574" width="13.140625" style="1" customWidth="1"/>
    <col min="12575" max="12575" width="11.42578125" style="1" customWidth="1"/>
    <col min="12576" max="12576" width="14.140625" style="1" customWidth="1"/>
    <col min="12577" max="12798" width="9.140625" style="1"/>
    <col min="12799" max="12799" width="1" style="1" customWidth="1"/>
    <col min="12800" max="12800" width="30" style="1" customWidth="1"/>
    <col min="12801" max="12801" width="0" style="1" hidden="1" customWidth="1"/>
    <col min="12802" max="12802" width="15" style="1" customWidth="1"/>
    <col min="12803" max="12803" width="0" style="1" hidden="1" customWidth="1"/>
    <col min="12804" max="12804" width="15" style="1" customWidth="1"/>
    <col min="12805" max="12819" width="14" style="1" customWidth="1"/>
    <col min="12820" max="12820" width="12.5703125" style="1" customWidth="1"/>
    <col min="12821" max="12821" width="15.28515625" style="1" customWidth="1"/>
    <col min="12822" max="12822" width="13.140625" style="1" customWidth="1"/>
    <col min="12823" max="12828" width="13.5703125" style="1" customWidth="1"/>
    <col min="12829" max="12829" width="11.42578125" style="1" customWidth="1"/>
    <col min="12830" max="12830" width="13.140625" style="1" customWidth="1"/>
    <col min="12831" max="12831" width="11.42578125" style="1" customWidth="1"/>
    <col min="12832" max="12832" width="14.140625" style="1" customWidth="1"/>
    <col min="12833" max="13054" width="9.140625" style="1"/>
    <col min="13055" max="13055" width="1" style="1" customWidth="1"/>
    <col min="13056" max="13056" width="30" style="1" customWidth="1"/>
    <col min="13057" max="13057" width="0" style="1" hidden="1" customWidth="1"/>
    <col min="13058" max="13058" width="15" style="1" customWidth="1"/>
    <col min="13059" max="13059" width="0" style="1" hidden="1" customWidth="1"/>
    <col min="13060" max="13060" width="15" style="1" customWidth="1"/>
    <col min="13061" max="13075" width="14" style="1" customWidth="1"/>
    <col min="13076" max="13076" width="12.5703125" style="1" customWidth="1"/>
    <col min="13077" max="13077" width="15.28515625" style="1" customWidth="1"/>
    <col min="13078" max="13078" width="13.140625" style="1" customWidth="1"/>
    <col min="13079" max="13084" width="13.5703125" style="1" customWidth="1"/>
    <col min="13085" max="13085" width="11.42578125" style="1" customWidth="1"/>
    <col min="13086" max="13086" width="13.140625" style="1" customWidth="1"/>
    <col min="13087" max="13087" width="11.42578125" style="1" customWidth="1"/>
    <col min="13088" max="13088" width="14.140625" style="1" customWidth="1"/>
    <col min="13089" max="13310" width="9.140625" style="1"/>
    <col min="13311" max="13311" width="1" style="1" customWidth="1"/>
    <col min="13312" max="13312" width="30" style="1" customWidth="1"/>
    <col min="13313" max="13313" width="0" style="1" hidden="1" customWidth="1"/>
    <col min="13314" max="13314" width="15" style="1" customWidth="1"/>
    <col min="13315" max="13315" width="0" style="1" hidden="1" customWidth="1"/>
    <col min="13316" max="13316" width="15" style="1" customWidth="1"/>
    <col min="13317" max="13331" width="14" style="1" customWidth="1"/>
    <col min="13332" max="13332" width="12.5703125" style="1" customWidth="1"/>
    <col min="13333" max="13333" width="15.28515625" style="1" customWidth="1"/>
    <col min="13334" max="13334" width="13.140625" style="1" customWidth="1"/>
    <col min="13335" max="13340" width="13.5703125" style="1" customWidth="1"/>
    <col min="13341" max="13341" width="11.42578125" style="1" customWidth="1"/>
    <col min="13342" max="13342" width="13.140625" style="1" customWidth="1"/>
    <col min="13343" max="13343" width="11.42578125" style="1" customWidth="1"/>
    <col min="13344" max="13344" width="14.140625" style="1" customWidth="1"/>
    <col min="13345" max="13566" width="9.140625" style="1"/>
    <col min="13567" max="13567" width="1" style="1" customWidth="1"/>
    <col min="13568" max="13568" width="30" style="1" customWidth="1"/>
    <col min="13569" max="13569" width="0" style="1" hidden="1" customWidth="1"/>
    <col min="13570" max="13570" width="15" style="1" customWidth="1"/>
    <col min="13571" max="13571" width="0" style="1" hidden="1" customWidth="1"/>
    <col min="13572" max="13572" width="15" style="1" customWidth="1"/>
    <col min="13573" max="13587" width="14" style="1" customWidth="1"/>
    <col min="13588" max="13588" width="12.5703125" style="1" customWidth="1"/>
    <col min="13589" max="13589" width="15.28515625" style="1" customWidth="1"/>
    <col min="13590" max="13590" width="13.140625" style="1" customWidth="1"/>
    <col min="13591" max="13596" width="13.5703125" style="1" customWidth="1"/>
    <col min="13597" max="13597" width="11.42578125" style="1" customWidth="1"/>
    <col min="13598" max="13598" width="13.140625" style="1" customWidth="1"/>
    <col min="13599" max="13599" width="11.42578125" style="1" customWidth="1"/>
    <col min="13600" max="13600" width="14.140625" style="1" customWidth="1"/>
    <col min="13601" max="13822" width="9.140625" style="1"/>
    <col min="13823" max="13823" width="1" style="1" customWidth="1"/>
    <col min="13824" max="13824" width="30" style="1" customWidth="1"/>
    <col min="13825" max="13825" width="0" style="1" hidden="1" customWidth="1"/>
    <col min="13826" max="13826" width="15" style="1" customWidth="1"/>
    <col min="13827" max="13827" width="0" style="1" hidden="1" customWidth="1"/>
    <col min="13828" max="13828" width="15" style="1" customWidth="1"/>
    <col min="13829" max="13843" width="14" style="1" customWidth="1"/>
    <col min="13844" max="13844" width="12.5703125" style="1" customWidth="1"/>
    <col min="13845" max="13845" width="15.28515625" style="1" customWidth="1"/>
    <col min="13846" max="13846" width="13.140625" style="1" customWidth="1"/>
    <col min="13847" max="13852" width="13.5703125" style="1" customWidth="1"/>
    <col min="13853" max="13853" width="11.42578125" style="1" customWidth="1"/>
    <col min="13854" max="13854" width="13.140625" style="1" customWidth="1"/>
    <col min="13855" max="13855" width="11.42578125" style="1" customWidth="1"/>
    <col min="13856" max="13856" width="14.140625" style="1" customWidth="1"/>
    <col min="13857" max="14078" width="9.140625" style="1"/>
    <col min="14079" max="14079" width="1" style="1" customWidth="1"/>
    <col min="14080" max="14080" width="30" style="1" customWidth="1"/>
    <col min="14081" max="14081" width="0" style="1" hidden="1" customWidth="1"/>
    <col min="14082" max="14082" width="15" style="1" customWidth="1"/>
    <col min="14083" max="14083" width="0" style="1" hidden="1" customWidth="1"/>
    <col min="14084" max="14084" width="15" style="1" customWidth="1"/>
    <col min="14085" max="14099" width="14" style="1" customWidth="1"/>
    <col min="14100" max="14100" width="12.5703125" style="1" customWidth="1"/>
    <col min="14101" max="14101" width="15.28515625" style="1" customWidth="1"/>
    <col min="14102" max="14102" width="13.140625" style="1" customWidth="1"/>
    <col min="14103" max="14108" width="13.5703125" style="1" customWidth="1"/>
    <col min="14109" max="14109" width="11.42578125" style="1" customWidth="1"/>
    <col min="14110" max="14110" width="13.140625" style="1" customWidth="1"/>
    <col min="14111" max="14111" width="11.42578125" style="1" customWidth="1"/>
    <col min="14112" max="14112" width="14.140625" style="1" customWidth="1"/>
    <col min="14113" max="14334" width="9.140625" style="1"/>
    <col min="14335" max="14335" width="1" style="1" customWidth="1"/>
    <col min="14336" max="14336" width="30" style="1" customWidth="1"/>
    <col min="14337" max="14337" width="0" style="1" hidden="1" customWidth="1"/>
    <col min="14338" max="14338" width="15" style="1" customWidth="1"/>
    <col min="14339" max="14339" width="0" style="1" hidden="1" customWidth="1"/>
    <col min="14340" max="14340" width="15" style="1" customWidth="1"/>
    <col min="14341" max="14355" width="14" style="1" customWidth="1"/>
    <col min="14356" max="14356" width="12.5703125" style="1" customWidth="1"/>
    <col min="14357" max="14357" width="15.28515625" style="1" customWidth="1"/>
    <col min="14358" max="14358" width="13.140625" style="1" customWidth="1"/>
    <col min="14359" max="14364" width="13.5703125" style="1" customWidth="1"/>
    <col min="14365" max="14365" width="11.42578125" style="1" customWidth="1"/>
    <col min="14366" max="14366" width="13.140625" style="1" customWidth="1"/>
    <col min="14367" max="14367" width="11.42578125" style="1" customWidth="1"/>
    <col min="14368" max="14368" width="14.140625" style="1" customWidth="1"/>
    <col min="14369" max="14590" width="9.140625" style="1"/>
    <col min="14591" max="14591" width="1" style="1" customWidth="1"/>
    <col min="14592" max="14592" width="30" style="1" customWidth="1"/>
    <col min="14593" max="14593" width="0" style="1" hidden="1" customWidth="1"/>
    <col min="14594" max="14594" width="15" style="1" customWidth="1"/>
    <col min="14595" max="14595" width="0" style="1" hidden="1" customWidth="1"/>
    <col min="14596" max="14596" width="15" style="1" customWidth="1"/>
    <col min="14597" max="14611" width="14" style="1" customWidth="1"/>
    <col min="14612" max="14612" width="12.5703125" style="1" customWidth="1"/>
    <col min="14613" max="14613" width="15.28515625" style="1" customWidth="1"/>
    <col min="14614" max="14614" width="13.140625" style="1" customWidth="1"/>
    <col min="14615" max="14620" width="13.5703125" style="1" customWidth="1"/>
    <col min="14621" max="14621" width="11.42578125" style="1" customWidth="1"/>
    <col min="14622" max="14622" width="13.140625" style="1" customWidth="1"/>
    <col min="14623" max="14623" width="11.42578125" style="1" customWidth="1"/>
    <col min="14624" max="14624" width="14.140625" style="1" customWidth="1"/>
    <col min="14625" max="14846" width="9.140625" style="1"/>
    <col min="14847" max="14847" width="1" style="1" customWidth="1"/>
    <col min="14848" max="14848" width="30" style="1" customWidth="1"/>
    <col min="14849" max="14849" width="0" style="1" hidden="1" customWidth="1"/>
    <col min="14850" max="14850" width="15" style="1" customWidth="1"/>
    <col min="14851" max="14851" width="0" style="1" hidden="1" customWidth="1"/>
    <col min="14852" max="14852" width="15" style="1" customWidth="1"/>
    <col min="14853" max="14867" width="14" style="1" customWidth="1"/>
    <col min="14868" max="14868" width="12.5703125" style="1" customWidth="1"/>
    <col min="14869" max="14869" width="15.28515625" style="1" customWidth="1"/>
    <col min="14870" max="14870" width="13.140625" style="1" customWidth="1"/>
    <col min="14871" max="14876" width="13.5703125" style="1" customWidth="1"/>
    <col min="14877" max="14877" width="11.42578125" style="1" customWidth="1"/>
    <col min="14878" max="14878" width="13.140625" style="1" customWidth="1"/>
    <col min="14879" max="14879" width="11.42578125" style="1" customWidth="1"/>
    <col min="14880" max="14880" width="14.140625" style="1" customWidth="1"/>
    <col min="14881" max="15102" width="9.140625" style="1"/>
    <col min="15103" max="15103" width="1" style="1" customWidth="1"/>
    <col min="15104" max="15104" width="30" style="1" customWidth="1"/>
    <col min="15105" max="15105" width="0" style="1" hidden="1" customWidth="1"/>
    <col min="15106" max="15106" width="15" style="1" customWidth="1"/>
    <col min="15107" max="15107" width="0" style="1" hidden="1" customWidth="1"/>
    <col min="15108" max="15108" width="15" style="1" customWidth="1"/>
    <col min="15109" max="15123" width="14" style="1" customWidth="1"/>
    <col min="15124" max="15124" width="12.5703125" style="1" customWidth="1"/>
    <col min="15125" max="15125" width="15.28515625" style="1" customWidth="1"/>
    <col min="15126" max="15126" width="13.140625" style="1" customWidth="1"/>
    <col min="15127" max="15132" width="13.5703125" style="1" customWidth="1"/>
    <col min="15133" max="15133" width="11.42578125" style="1" customWidth="1"/>
    <col min="15134" max="15134" width="13.140625" style="1" customWidth="1"/>
    <col min="15135" max="15135" width="11.42578125" style="1" customWidth="1"/>
    <col min="15136" max="15136" width="14.140625" style="1" customWidth="1"/>
    <col min="15137" max="15358" width="9.140625" style="1"/>
    <col min="15359" max="15359" width="1" style="1" customWidth="1"/>
    <col min="15360" max="15360" width="30" style="1" customWidth="1"/>
    <col min="15361" max="15361" width="0" style="1" hidden="1" customWidth="1"/>
    <col min="15362" max="15362" width="15" style="1" customWidth="1"/>
    <col min="15363" max="15363" width="0" style="1" hidden="1" customWidth="1"/>
    <col min="15364" max="15364" width="15" style="1" customWidth="1"/>
    <col min="15365" max="15379" width="14" style="1" customWidth="1"/>
    <col min="15380" max="15380" width="12.5703125" style="1" customWidth="1"/>
    <col min="15381" max="15381" width="15.28515625" style="1" customWidth="1"/>
    <col min="15382" max="15382" width="13.140625" style="1" customWidth="1"/>
    <col min="15383" max="15388" width="13.5703125" style="1" customWidth="1"/>
    <col min="15389" max="15389" width="11.42578125" style="1" customWidth="1"/>
    <col min="15390" max="15390" width="13.140625" style="1" customWidth="1"/>
    <col min="15391" max="15391" width="11.42578125" style="1" customWidth="1"/>
    <col min="15392" max="15392" width="14.140625" style="1" customWidth="1"/>
    <col min="15393" max="15614" width="9.140625" style="1"/>
    <col min="15615" max="15615" width="1" style="1" customWidth="1"/>
    <col min="15616" max="15616" width="30" style="1" customWidth="1"/>
    <col min="15617" max="15617" width="0" style="1" hidden="1" customWidth="1"/>
    <col min="15618" max="15618" width="15" style="1" customWidth="1"/>
    <col min="15619" max="15619" width="0" style="1" hidden="1" customWidth="1"/>
    <col min="15620" max="15620" width="15" style="1" customWidth="1"/>
    <col min="15621" max="15635" width="14" style="1" customWidth="1"/>
    <col min="15636" max="15636" width="12.5703125" style="1" customWidth="1"/>
    <col min="15637" max="15637" width="15.28515625" style="1" customWidth="1"/>
    <col min="15638" max="15638" width="13.140625" style="1" customWidth="1"/>
    <col min="15639" max="15644" width="13.5703125" style="1" customWidth="1"/>
    <col min="15645" max="15645" width="11.42578125" style="1" customWidth="1"/>
    <col min="15646" max="15646" width="13.140625" style="1" customWidth="1"/>
    <col min="15647" max="15647" width="11.42578125" style="1" customWidth="1"/>
    <col min="15648" max="15648" width="14.140625" style="1" customWidth="1"/>
    <col min="15649" max="15870" width="9.140625" style="1"/>
    <col min="15871" max="15871" width="1" style="1" customWidth="1"/>
    <col min="15872" max="15872" width="30" style="1" customWidth="1"/>
    <col min="15873" max="15873" width="0" style="1" hidden="1" customWidth="1"/>
    <col min="15874" max="15874" width="15" style="1" customWidth="1"/>
    <col min="15875" max="15875" width="0" style="1" hidden="1" customWidth="1"/>
    <col min="15876" max="15876" width="15" style="1" customWidth="1"/>
    <col min="15877" max="15891" width="14" style="1" customWidth="1"/>
    <col min="15892" max="15892" width="12.5703125" style="1" customWidth="1"/>
    <col min="15893" max="15893" width="15.28515625" style="1" customWidth="1"/>
    <col min="15894" max="15894" width="13.140625" style="1" customWidth="1"/>
    <col min="15895" max="15900" width="13.5703125" style="1" customWidth="1"/>
    <col min="15901" max="15901" width="11.42578125" style="1" customWidth="1"/>
    <col min="15902" max="15902" width="13.140625" style="1" customWidth="1"/>
    <col min="15903" max="15903" width="11.42578125" style="1" customWidth="1"/>
    <col min="15904" max="15904" width="14.140625" style="1" customWidth="1"/>
    <col min="15905" max="16126" width="9.140625" style="1"/>
    <col min="16127" max="16127" width="1" style="1" customWidth="1"/>
    <col min="16128" max="16128" width="30" style="1" customWidth="1"/>
    <col min="16129" max="16129" width="0" style="1" hidden="1" customWidth="1"/>
    <col min="16130" max="16130" width="15" style="1" customWidth="1"/>
    <col min="16131" max="16131" width="0" style="1" hidden="1" customWidth="1"/>
    <col min="16132" max="16132" width="15" style="1" customWidth="1"/>
    <col min="16133" max="16147" width="14" style="1" customWidth="1"/>
    <col min="16148" max="16148" width="12.5703125" style="1" customWidth="1"/>
    <col min="16149" max="16149" width="15.28515625" style="1" customWidth="1"/>
    <col min="16150" max="16150" width="13.140625" style="1" customWidth="1"/>
    <col min="16151" max="16156" width="13.5703125" style="1" customWidth="1"/>
    <col min="16157" max="16157" width="11.42578125" style="1" customWidth="1"/>
    <col min="16158" max="16158" width="13.140625" style="1" customWidth="1"/>
    <col min="16159" max="16159" width="11.42578125" style="1" customWidth="1"/>
    <col min="16160" max="16160" width="14.140625" style="1" customWidth="1"/>
    <col min="16161" max="16384" width="9.140625" style="1"/>
  </cols>
  <sheetData>
    <row r="1" spans="2:37" ht="12.75" x14ac:dyDescent="0.2">
      <c r="AK1" s="2" t="s">
        <v>0</v>
      </c>
    </row>
    <row r="2" spans="2:37" ht="15.75" hidden="1" customHeight="1" x14ac:dyDescent="0.2">
      <c r="B2" s="120" t="s">
        <v>1</v>
      </c>
      <c r="C2" s="120"/>
      <c r="D2" s="120"/>
      <c r="E2" s="120"/>
      <c r="F2" s="120"/>
      <c r="G2" s="120"/>
      <c r="H2" s="120"/>
      <c r="I2" s="120"/>
      <c r="J2" s="120"/>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row>
    <row r="3" spans="2:37" ht="11.25" hidden="1" customHeight="1" x14ac:dyDescent="0.2">
      <c r="B3" s="121" t="s">
        <v>2</v>
      </c>
      <c r="C3" s="122"/>
      <c r="D3" s="122"/>
      <c r="E3" s="122"/>
      <c r="F3" s="122"/>
      <c r="G3" s="123"/>
      <c r="H3" s="123"/>
      <c r="I3" s="123"/>
      <c r="J3" s="123"/>
      <c r="K3" s="123"/>
      <c r="L3" s="123"/>
      <c r="M3" s="123"/>
      <c r="N3" s="123"/>
      <c r="O3" s="123"/>
      <c r="P3" s="123"/>
      <c r="Q3" s="123"/>
      <c r="R3" s="123"/>
      <c r="S3" s="123"/>
      <c r="T3" s="123"/>
      <c r="U3" s="123"/>
      <c r="V3" s="123"/>
      <c r="W3" s="123"/>
      <c r="X3" s="123"/>
    </row>
    <row r="4" spans="2:37" s="3" customFormat="1" ht="11.25" hidden="1" customHeight="1" x14ac:dyDescent="0.2">
      <c r="B4" s="121" t="s">
        <v>3</v>
      </c>
      <c r="C4" s="122"/>
      <c r="D4" s="122"/>
      <c r="E4" s="122"/>
      <c r="F4" s="122"/>
      <c r="G4" s="123"/>
      <c r="H4" s="123"/>
      <c r="I4" s="123"/>
      <c r="J4" s="123"/>
      <c r="K4" s="123"/>
      <c r="L4" s="123"/>
      <c r="M4" s="123"/>
      <c r="N4" s="123"/>
      <c r="O4" s="123"/>
      <c r="P4" s="123"/>
      <c r="Q4" s="123"/>
      <c r="R4" s="123"/>
      <c r="S4" s="123"/>
      <c r="T4" s="123"/>
      <c r="U4" s="123"/>
      <c r="V4" s="123"/>
      <c r="W4" s="123"/>
      <c r="X4" s="123"/>
    </row>
    <row r="5" spans="2:37" s="3" customFormat="1" ht="21.75" hidden="1" customHeight="1" x14ac:dyDescent="0.2">
      <c r="B5" s="121" t="s">
        <v>4</v>
      </c>
      <c r="C5" s="122"/>
      <c r="D5" s="122"/>
      <c r="E5" s="122"/>
      <c r="F5" s="122"/>
      <c r="G5" s="123"/>
      <c r="H5" s="123"/>
      <c r="I5" s="123"/>
      <c r="J5" s="123"/>
      <c r="K5" s="123"/>
      <c r="L5" s="123"/>
      <c r="M5" s="123"/>
      <c r="N5" s="123"/>
      <c r="O5" s="123"/>
      <c r="P5" s="123"/>
      <c r="Q5" s="123"/>
      <c r="R5" s="123"/>
      <c r="S5" s="123"/>
      <c r="T5" s="123"/>
      <c r="U5" s="123"/>
      <c r="V5" s="123"/>
      <c r="W5" s="123"/>
      <c r="X5" s="123"/>
    </row>
    <row r="6" spans="2:37" s="3" customFormat="1" ht="11.25" hidden="1" customHeight="1" x14ac:dyDescent="0.2">
      <c r="B6" s="121" t="s">
        <v>5</v>
      </c>
      <c r="C6" s="122"/>
      <c r="D6" s="122"/>
      <c r="E6" s="122"/>
      <c r="F6" s="122"/>
      <c r="G6" s="123"/>
      <c r="H6" s="123"/>
      <c r="I6" s="123"/>
      <c r="J6" s="123"/>
      <c r="K6" s="123"/>
      <c r="L6" s="123"/>
      <c r="M6" s="123"/>
      <c r="N6" s="123"/>
      <c r="O6" s="123"/>
      <c r="P6" s="123"/>
      <c r="Q6" s="123"/>
      <c r="R6" s="123"/>
      <c r="S6" s="123"/>
      <c r="T6" s="123"/>
      <c r="U6" s="123"/>
      <c r="V6" s="123"/>
      <c r="W6" s="123"/>
      <c r="X6" s="123"/>
    </row>
    <row r="7" spans="2:37" s="3" customFormat="1" ht="11.25" hidden="1" customHeight="1" x14ac:dyDescent="0.2">
      <c r="B7" s="121" t="s">
        <v>6</v>
      </c>
      <c r="C7" s="122"/>
      <c r="D7" s="122"/>
      <c r="E7" s="122"/>
      <c r="F7" s="122"/>
      <c r="G7" s="123"/>
      <c r="H7" s="123"/>
      <c r="I7" s="123"/>
      <c r="J7" s="123"/>
      <c r="K7" s="123"/>
      <c r="L7" s="123"/>
      <c r="M7" s="123"/>
      <c r="N7" s="123"/>
      <c r="O7" s="123"/>
      <c r="P7" s="123"/>
      <c r="Q7" s="123"/>
      <c r="R7" s="123"/>
      <c r="S7" s="123"/>
      <c r="T7" s="123"/>
      <c r="U7" s="123"/>
      <c r="V7" s="123"/>
      <c r="W7" s="123"/>
      <c r="X7" s="123"/>
    </row>
    <row r="8" spans="2:37" ht="16.5" customHeight="1" thickBot="1" x14ac:dyDescent="0.25">
      <c r="B8" s="114" t="s">
        <v>1552</v>
      </c>
      <c r="C8" s="114"/>
      <c r="D8" s="115"/>
      <c r="E8" s="115"/>
      <c r="F8" s="114"/>
      <c r="G8" s="114"/>
      <c r="H8" s="114"/>
      <c r="I8" s="114"/>
      <c r="J8" s="115"/>
      <c r="K8" s="115"/>
      <c r="L8" s="115"/>
      <c r="M8" s="114"/>
      <c r="N8" s="114"/>
      <c r="O8" s="114"/>
      <c r="P8" s="114"/>
      <c r="Q8" s="115"/>
      <c r="R8" s="115"/>
      <c r="S8" s="114"/>
      <c r="T8" s="115"/>
      <c r="U8" s="115"/>
      <c r="V8" s="115"/>
      <c r="W8" s="114"/>
      <c r="X8" s="115"/>
      <c r="Y8" s="114"/>
      <c r="Z8" s="114"/>
      <c r="AA8" s="114"/>
      <c r="AB8" s="114"/>
      <c r="AC8" s="114"/>
      <c r="AD8" s="114"/>
      <c r="AE8" s="114"/>
      <c r="AF8" s="114"/>
      <c r="AG8" s="114"/>
      <c r="AH8" s="114"/>
      <c r="AI8" s="114"/>
      <c r="AK8" s="4" t="s">
        <v>7</v>
      </c>
    </row>
    <row r="9" spans="2:37" ht="48.75" customHeight="1" thickBot="1" x14ac:dyDescent="0.25">
      <c r="B9" s="5" t="s">
        <v>8</v>
      </c>
      <c r="C9" s="6"/>
      <c r="D9" s="5" t="s">
        <v>9</v>
      </c>
      <c r="E9" s="6"/>
      <c r="F9" s="7" t="s">
        <v>10</v>
      </c>
      <c r="G9" s="7" t="s">
        <v>11</v>
      </c>
      <c r="H9" s="7" t="s">
        <v>12</v>
      </c>
      <c r="I9" s="7" t="s">
        <v>13</v>
      </c>
      <c r="J9" s="7" t="s">
        <v>14</v>
      </c>
      <c r="K9" s="7" t="s">
        <v>15</v>
      </c>
      <c r="L9" s="7" t="s">
        <v>16</v>
      </c>
      <c r="M9" s="112" t="s">
        <v>17</v>
      </c>
      <c r="N9" s="7" t="s">
        <v>18</v>
      </c>
      <c r="O9" s="7" t="s">
        <v>19</v>
      </c>
      <c r="P9" s="7" t="s">
        <v>20</v>
      </c>
      <c r="Q9" s="7" t="s">
        <v>21</v>
      </c>
      <c r="R9" s="7" t="s">
        <v>22</v>
      </c>
      <c r="S9" s="7" t="s">
        <v>23</v>
      </c>
      <c r="T9" s="7" t="s">
        <v>24</v>
      </c>
      <c r="U9" s="7" t="s">
        <v>25</v>
      </c>
      <c r="V9" s="7" t="s">
        <v>26</v>
      </c>
      <c r="W9" s="7" t="s">
        <v>27</v>
      </c>
      <c r="X9" s="7" t="s">
        <v>28</v>
      </c>
      <c r="Y9" s="7" t="s">
        <v>29</v>
      </c>
      <c r="Z9" s="7" t="s">
        <v>30</v>
      </c>
      <c r="AA9" s="7" t="s">
        <v>31</v>
      </c>
      <c r="AB9" s="7" t="s">
        <v>32</v>
      </c>
      <c r="AC9" s="7" t="s">
        <v>33</v>
      </c>
      <c r="AD9" s="7" t="s">
        <v>34</v>
      </c>
      <c r="AE9" s="7" t="s">
        <v>35</v>
      </c>
      <c r="AF9" s="7" t="s">
        <v>36</v>
      </c>
      <c r="AG9" s="7" t="s">
        <v>37</v>
      </c>
      <c r="AH9" s="7" t="s">
        <v>38</v>
      </c>
      <c r="AI9" s="7" t="s">
        <v>39</v>
      </c>
      <c r="AJ9" s="7" t="s">
        <v>40</v>
      </c>
      <c r="AK9" s="8" t="s">
        <v>41</v>
      </c>
    </row>
    <row r="10" spans="2:37" s="3" customFormat="1" ht="11.25" hidden="1" customHeight="1" thickBot="1" x14ac:dyDescent="0.25">
      <c r="B10" s="9" t="s">
        <v>42</v>
      </c>
      <c r="C10" s="10"/>
      <c r="D10" s="10"/>
      <c r="E10" s="10"/>
      <c r="F10" s="10"/>
      <c r="G10" s="11"/>
      <c r="H10" s="11"/>
      <c r="I10" s="11"/>
      <c r="J10" s="11"/>
      <c r="K10" s="11"/>
      <c r="L10" s="11"/>
      <c r="M10" s="113"/>
      <c r="N10" s="12">
        <v>1930397546.1400001</v>
      </c>
      <c r="O10" s="13">
        <f t="shared" ref="O10:Y10" si="0">SUM(O11:O1156)</f>
        <v>2702716760.9699955</v>
      </c>
      <c r="P10" s="13">
        <f t="shared" si="0"/>
        <v>2991225526.9000049</v>
      </c>
      <c r="Q10" s="13">
        <f t="shared" si="0"/>
        <v>1348492781.0600004</v>
      </c>
      <c r="R10" s="13">
        <f>P10-Q10</f>
        <v>1642732745.8400044</v>
      </c>
      <c r="S10" s="13">
        <f t="shared" si="0"/>
        <v>149853972.44000003</v>
      </c>
      <c r="T10" s="13">
        <f t="shared" si="0"/>
        <v>94869211.890000015</v>
      </c>
      <c r="U10" s="13">
        <f t="shared" si="0"/>
        <v>1450393.5799999998</v>
      </c>
      <c r="V10" s="13">
        <f t="shared" si="0"/>
        <v>3139629105.7600036</v>
      </c>
      <c r="W10" s="13">
        <f t="shared" si="0"/>
        <v>1442187866.0700061</v>
      </c>
      <c r="X10" s="13">
        <f t="shared" si="0"/>
        <v>1697441239.6899989</v>
      </c>
      <c r="Y10" s="13">
        <f t="shared" si="0"/>
        <v>14285023.939475847</v>
      </c>
      <c r="Z10" s="13">
        <f>SUM(Z11:Z1156)</f>
        <v>166294331.58737952</v>
      </c>
      <c r="AA10" s="13">
        <f t="shared" ref="AA10:AK10" si="1">SUM(AA11:AA1156)</f>
        <v>1626292386.6926177</v>
      </c>
      <c r="AB10" s="13">
        <f t="shared" si="1"/>
        <v>171414258.09438094</v>
      </c>
      <c r="AC10" s="13">
        <f t="shared" si="1"/>
        <v>1454878128.5982392</v>
      </c>
      <c r="AD10" s="13">
        <f t="shared" si="1"/>
        <v>168652252.48143202</v>
      </c>
      <c r="AE10" s="13">
        <f t="shared" si="1"/>
        <v>1286225876.1168096</v>
      </c>
      <c r="AF10" s="13">
        <f t="shared" si="1"/>
        <v>159102613.32568413</v>
      </c>
      <c r="AG10" s="13">
        <f t="shared" si="1"/>
        <v>1127123262.7911241</v>
      </c>
      <c r="AH10" s="13">
        <f t="shared" si="1"/>
        <v>150721032.73147938</v>
      </c>
      <c r="AI10" s="13">
        <f t="shared" si="1"/>
        <v>976402230.0596447</v>
      </c>
      <c r="AJ10" s="13">
        <f t="shared" si="1"/>
        <v>122746639.83426476</v>
      </c>
      <c r="AK10" s="14">
        <f t="shared" si="1"/>
        <v>853655590.22538018</v>
      </c>
    </row>
    <row r="11" spans="2:37" s="3" customFormat="1" ht="53.25" hidden="1" customHeight="1" outlineLevel="1" x14ac:dyDescent="0.2">
      <c r="B11" s="15" t="s">
        <v>43</v>
      </c>
      <c r="C11" s="16" t="s">
        <v>44</v>
      </c>
      <c r="D11" s="17">
        <v>84</v>
      </c>
      <c r="E11" s="10" t="s">
        <v>45</v>
      </c>
      <c r="F11" s="10" t="s">
        <v>46</v>
      </c>
      <c r="G11" s="18">
        <v>131</v>
      </c>
      <c r="H11" s="18">
        <f>IFERROR(INDEX(#REF!,MATCH(G11,#REF!,0)),G11)</f>
        <v>131</v>
      </c>
      <c r="I11" s="11"/>
      <c r="J11" s="11" t="s">
        <v>47</v>
      </c>
      <c r="K11" s="11"/>
      <c r="L11" s="11" t="s">
        <v>808</v>
      </c>
      <c r="M11" s="11">
        <v>0</v>
      </c>
      <c r="N11" s="19">
        <v>33230357.93</v>
      </c>
      <c r="O11" s="19">
        <v>22499200</v>
      </c>
      <c r="P11" s="19">
        <v>57841296.310000002</v>
      </c>
      <c r="Q11" s="19">
        <v>35342096.310000002</v>
      </c>
      <c r="R11" s="13">
        <f t="shared" ref="R11:R74" si="2">P11-Q11</f>
        <v>22499200</v>
      </c>
      <c r="S11" s="11"/>
      <c r="T11" s="19">
        <v>1874933.34</v>
      </c>
      <c r="U11" s="11"/>
      <c r="V11" s="19">
        <v>57841296.310000002</v>
      </c>
      <c r="W11" s="19">
        <v>37217029.649999999</v>
      </c>
      <c r="X11" s="19">
        <v>20624266.66</v>
      </c>
      <c r="Y11" s="19">
        <f t="shared" ref="Y11:Y74" si="3">O11/D11</f>
        <v>267847.61904761905</v>
      </c>
      <c r="Z11" s="19">
        <f>MIN((T11+Y11*5),(P11-Q11))</f>
        <v>3214171.435238095</v>
      </c>
      <c r="AA11" s="19">
        <f>P11-Q11-Z11</f>
        <v>19285028.564761907</v>
      </c>
      <c r="AB11" s="19">
        <f>MIN(AA11,Y11*12)</f>
        <v>3214171.4285714286</v>
      </c>
      <c r="AC11" s="19">
        <f>AA11-AB11</f>
        <v>16070857.136190478</v>
      </c>
      <c r="AD11" s="19">
        <f>MIN(AB11,AC11)</f>
        <v>3214171.4285714286</v>
      </c>
      <c r="AE11" s="19">
        <f>AC11-AD11</f>
        <v>12856685.707619049</v>
      </c>
      <c r="AF11" s="19">
        <f>MIN(AD11,AE11)</f>
        <v>3214171.4285714286</v>
      </c>
      <c r="AG11" s="19">
        <f>AE11-AF11</f>
        <v>9642514.2790476196</v>
      </c>
      <c r="AH11" s="19">
        <f>MIN(AF11,AG11)</f>
        <v>3214171.4285714286</v>
      </c>
      <c r="AI11" s="19">
        <f>AG11-AH11</f>
        <v>6428342.8504761904</v>
      </c>
      <c r="AJ11" s="19">
        <f>MIN(AH11,AI11)</f>
        <v>3214171.4285714286</v>
      </c>
      <c r="AK11" s="20">
        <f>AI11-AJ11</f>
        <v>3214171.4219047618</v>
      </c>
    </row>
    <row r="12" spans="2:37" s="3" customFormat="1" ht="53.25" hidden="1" customHeight="1" outlineLevel="1" x14ac:dyDescent="0.2">
      <c r="B12" s="15" t="s">
        <v>48</v>
      </c>
      <c r="C12" s="16" t="s">
        <v>44</v>
      </c>
      <c r="D12" s="17">
        <v>96</v>
      </c>
      <c r="E12" s="10" t="s">
        <v>45</v>
      </c>
      <c r="F12" s="10" t="s">
        <v>46</v>
      </c>
      <c r="G12" s="18">
        <v>113</v>
      </c>
      <c r="H12" s="18">
        <f>IFERROR(INDEX(#REF!,MATCH(G12,#REF!,0)),G12)</f>
        <v>113</v>
      </c>
      <c r="I12" s="11"/>
      <c r="J12" s="11" t="s">
        <v>49</v>
      </c>
      <c r="K12" s="11"/>
      <c r="L12" s="11" t="s">
        <v>1407</v>
      </c>
      <c r="M12" s="11">
        <v>0</v>
      </c>
      <c r="N12" s="19">
        <v>14986653.26</v>
      </c>
      <c r="O12" s="19">
        <v>15054000</v>
      </c>
      <c r="P12" s="19">
        <v>39625279.530000001</v>
      </c>
      <c r="Q12" s="19">
        <v>24571279.530000001</v>
      </c>
      <c r="R12" s="13">
        <f t="shared" si="2"/>
        <v>15054000</v>
      </c>
      <c r="S12" s="11"/>
      <c r="T12" s="19">
        <v>1097687.5</v>
      </c>
      <c r="U12" s="11"/>
      <c r="V12" s="19">
        <v>39625279.530000001</v>
      </c>
      <c r="W12" s="19">
        <v>25668967.030000001</v>
      </c>
      <c r="X12" s="19">
        <v>13956312.5</v>
      </c>
      <c r="Y12" s="19">
        <f t="shared" si="3"/>
        <v>156812.5</v>
      </c>
      <c r="Z12" s="19">
        <f t="shared" ref="Z12:Z75" si="4">MIN((T12+Y12*5),(P12-Q12))</f>
        <v>1881750</v>
      </c>
      <c r="AA12" s="19">
        <f t="shared" ref="AA12:AA75" si="5">P12-Q12-Z12</f>
        <v>13172250</v>
      </c>
      <c r="AB12" s="19">
        <f t="shared" ref="AB12:AB75" si="6">MIN(AA12,Y12*12)</f>
        <v>1881750</v>
      </c>
      <c r="AC12" s="19">
        <f t="shared" ref="AC12:AC75" si="7">AA12-AB12</f>
        <v>11290500</v>
      </c>
      <c r="AD12" s="19">
        <f t="shared" ref="AD12:AD75" si="8">MIN(AB12,AC12)</f>
        <v>1881750</v>
      </c>
      <c r="AE12" s="19">
        <f t="shared" ref="AE12:AE75" si="9">AC12-AD12</f>
        <v>9408750</v>
      </c>
      <c r="AF12" s="19">
        <f t="shared" ref="AF12:AF75" si="10">MIN(AD12,AE12)</f>
        <v>1881750</v>
      </c>
      <c r="AG12" s="19">
        <f t="shared" ref="AG12:AG75" si="11">AE12-AF12</f>
        <v>7527000</v>
      </c>
      <c r="AH12" s="19">
        <f t="shared" ref="AH12:AH75" si="12">MIN(AF12,AG12)</f>
        <v>1881750</v>
      </c>
      <c r="AI12" s="19">
        <f t="shared" ref="AI12:AI75" si="13">AG12-AH12</f>
        <v>5645250</v>
      </c>
      <c r="AJ12" s="19">
        <f t="shared" ref="AJ12:AJ75" si="14">MIN(AH12,AI12)</f>
        <v>1881750</v>
      </c>
      <c r="AK12" s="20">
        <f t="shared" ref="AK12:AK75" si="15">AI12-AJ12</f>
        <v>3763500</v>
      </c>
    </row>
    <row r="13" spans="2:37" s="3" customFormat="1" ht="32.25" hidden="1" customHeight="1" outlineLevel="1" x14ac:dyDescent="0.2">
      <c r="B13" s="15" t="s">
        <v>50</v>
      </c>
      <c r="C13" s="16" t="s">
        <v>44</v>
      </c>
      <c r="D13" s="17">
        <v>29</v>
      </c>
      <c r="E13" s="10" t="s">
        <v>51</v>
      </c>
      <c r="F13" s="10" t="s">
        <v>46</v>
      </c>
      <c r="G13" s="21">
        <v>24923</v>
      </c>
      <c r="H13" s="18">
        <f>IFERROR(INDEX(#REF!,MATCH(G13,#REF!,0)),G13)</f>
        <v>24923</v>
      </c>
      <c r="I13" s="11"/>
      <c r="J13" s="11" t="s">
        <v>52</v>
      </c>
      <c r="K13" s="11"/>
      <c r="L13" s="11" t="s">
        <v>808</v>
      </c>
      <c r="M13" s="11">
        <v>0</v>
      </c>
      <c r="N13" s="19">
        <v>22658.98</v>
      </c>
      <c r="O13" s="19">
        <v>3125.42</v>
      </c>
      <c r="P13" s="19">
        <v>22658.98</v>
      </c>
      <c r="Q13" s="19">
        <v>19533.560000000001</v>
      </c>
      <c r="R13" s="13">
        <f t="shared" si="2"/>
        <v>3125.4199999999983</v>
      </c>
      <c r="S13" s="11"/>
      <c r="T13" s="22">
        <v>754.39</v>
      </c>
      <c r="U13" s="11"/>
      <c r="V13" s="19">
        <v>22658.98</v>
      </c>
      <c r="W13" s="19">
        <v>20287.95</v>
      </c>
      <c r="X13" s="19">
        <v>2371.0300000000002</v>
      </c>
      <c r="Y13" s="19">
        <f t="shared" si="3"/>
        <v>107.77310344827586</v>
      </c>
      <c r="Z13" s="19">
        <f t="shared" si="4"/>
        <v>1293.2555172413793</v>
      </c>
      <c r="AA13" s="19">
        <f t="shared" si="5"/>
        <v>1832.164482758619</v>
      </c>
      <c r="AB13" s="19">
        <f t="shared" si="6"/>
        <v>1293.2772413793105</v>
      </c>
      <c r="AC13" s="19">
        <f t="shared" si="7"/>
        <v>538.88724137930853</v>
      </c>
      <c r="AD13" s="19">
        <f t="shared" si="8"/>
        <v>538.88724137930853</v>
      </c>
      <c r="AE13" s="19">
        <f t="shared" si="9"/>
        <v>0</v>
      </c>
      <c r="AF13" s="19">
        <f t="shared" si="10"/>
        <v>0</v>
      </c>
      <c r="AG13" s="19">
        <f t="shared" si="11"/>
        <v>0</v>
      </c>
      <c r="AH13" s="19">
        <f t="shared" si="12"/>
        <v>0</v>
      </c>
      <c r="AI13" s="19">
        <f t="shared" si="13"/>
        <v>0</v>
      </c>
      <c r="AJ13" s="19">
        <f t="shared" si="14"/>
        <v>0</v>
      </c>
      <c r="AK13" s="20">
        <f t="shared" si="15"/>
        <v>0</v>
      </c>
    </row>
    <row r="14" spans="2:37" s="3" customFormat="1" ht="32.25" hidden="1" customHeight="1" outlineLevel="1" x14ac:dyDescent="0.2">
      <c r="B14" s="15" t="s">
        <v>53</v>
      </c>
      <c r="C14" s="16" t="s">
        <v>44</v>
      </c>
      <c r="D14" s="17">
        <v>204</v>
      </c>
      <c r="E14" s="10" t="s">
        <v>51</v>
      </c>
      <c r="F14" s="10" t="s">
        <v>46</v>
      </c>
      <c r="G14" s="21">
        <v>25939</v>
      </c>
      <c r="H14" s="18">
        <f>IFERROR(INDEX(#REF!,MATCH(G14,#REF!,0)),G14)</f>
        <v>25939</v>
      </c>
      <c r="I14" s="11"/>
      <c r="J14" s="11" t="s">
        <v>54</v>
      </c>
      <c r="K14" s="11"/>
      <c r="L14" s="11" t="s">
        <v>808</v>
      </c>
      <c r="M14" s="11">
        <v>0</v>
      </c>
      <c r="N14" s="19">
        <v>24813.94</v>
      </c>
      <c r="O14" s="19">
        <v>24813.94</v>
      </c>
      <c r="P14" s="19">
        <v>24813.94</v>
      </c>
      <c r="Q14" s="19">
        <v>17515.759999999998</v>
      </c>
      <c r="R14" s="13">
        <f t="shared" si="2"/>
        <v>7298.18</v>
      </c>
      <c r="S14" s="11"/>
      <c r="T14" s="22">
        <v>851.48</v>
      </c>
      <c r="U14" s="11"/>
      <c r="V14" s="19">
        <v>24813.94</v>
      </c>
      <c r="W14" s="19">
        <v>18367.240000000002</v>
      </c>
      <c r="X14" s="19">
        <v>6446.7</v>
      </c>
      <c r="Y14" s="19">
        <f t="shared" si="3"/>
        <v>121.63696078431371</v>
      </c>
      <c r="Z14" s="19">
        <f t="shared" si="4"/>
        <v>1459.6648039215686</v>
      </c>
      <c r="AA14" s="19">
        <f t="shared" si="5"/>
        <v>5838.5151960784315</v>
      </c>
      <c r="AB14" s="19">
        <f t="shared" si="6"/>
        <v>1459.6435294117646</v>
      </c>
      <c r="AC14" s="19">
        <f t="shared" si="7"/>
        <v>4378.8716666666669</v>
      </c>
      <c r="AD14" s="19">
        <f t="shared" si="8"/>
        <v>1459.6435294117646</v>
      </c>
      <c r="AE14" s="19">
        <f t="shared" si="9"/>
        <v>2919.2281372549023</v>
      </c>
      <c r="AF14" s="19">
        <f t="shared" si="10"/>
        <v>1459.6435294117646</v>
      </c>
      <c r="AG14" s="19">
        <f t="shared" si="11"/>
        <v>1459.5846078431377</v>
      </c>
      <c r="AH14" s="19">
        <f t="shared" si="12"/>
        <v>1459.5846078431377</v>
      </c>
      <c r="AI14" s="19">
        <f t="shared" si="13"/>
        <v>0</v>
      </c>
      <c r="AJ14" s="19">
        <f t="shared" si="14"/>
        <v>0</v>
      </c>
      <c r="AK14" s="20">
        <f t="shared" si="15"/>
        <v>0</v>
      </c>
    </row>
    <row r="15" spans="2:37" s="31" customFormat="1" ht="63.75" hidden="1" customHeight="1" outlineLevel="1" x14ac:dyDescent="0.2">
      <c r="B15" s="23" t="s">
        <v>55</v>
      </c>
      <c r="C15" s="24" t="s">
        <v>44</v>
      </c>
      <c r="D15" s="25">
        <v>203</v>
      </c>
      <c r="E15" s="26" t="s">
        <v>56</v>
      </c>
      <c r="F15" s="26" t="s">
        <v>57</v>
      </c>
      <c r="G15" s="27">
        <v>26600</v>
      </c>
      <c r="H15" s="18">
        <f>IFERROR(INDEX(#REF!,MATCH(G15,#REF!,0)),G15)</f>
        <v>26600</v>
      </c>
      <c r="I15" s="28"/>
      <c r="J15" s="28" t="s">
        <v>58</v>
      </c>
      <c r="K15" s="28"/>
      <c r="L15" s="28" t="s">
        <v>1407</v>
      </c>
      <c r="M15" s="11">
        <v>0</v>
      </c>
      <c r="N15" s="29">
        <v>13521007.23</v>
      </c>
      <c r="O15" s="29">
        <v>22108391.489999998</v>
      </c>
      <c r="P15" s="29">
        <v>22108391.489999998</v>
      </c>
      <c r="Q15" s="29">
        <v>15573891.49</v>
      </c>
      <c r="R15" s="13">
        <f t="shared" si="2"/>
        <v>6534499.9999999981</v>
      </c>
      <c r="S15" s="28"/>
      <c r="T15" s="29">
        <v>762358.31</v>
      </c>
      <c r="U15" s="28"/>
      <c r="V15" s="29">
        <v>22108391.489999998</v>
      </c>
      <c r="W15" s="29">
        <v>16336249.800000001</v>
      </c>
      <c r="X15" s="29">
        <v>5772141.6900000004</v>
      </c>
      <c r="Y15" s="29">
        <f t="shared" si="3"/>
        <v>108908.33246305418</v>
      </c>
      <c r="Z15" s="29">
        <f t="shared" si="4"/>
        <v>1306899.9723152709</v>
      </c>
      <c r="AA15" s="29">
        <f t="shared" si="5"/>
        <v>5227600.0276847277</v>
      </c>
      <c r="AB15" s="29">
        <f t="shared" si="6"/>
        <v>1306899.9895566502</v>
      </c>
      <c r="AC15" s="29">
        <f t="shared" si="7"/>
        <v>3920700.0381280775</v>
      </c>
      <c r="AD15" s="29">
        <f t="shared" si="8"/>
        <v>1306899.9895566502</v>
      </c>
      <c r="AE15" s="29">
        <f t="shared" si="9"/>
        <v>2613800.0485714274</v>
      </c>
      <c r="AF15" s="29">
        <f t="shared" si="10"/>
        <v>1306899.9895566502</v>
      </c>
      <c r="AG15" s="29">
        <f t="shared" si="11"/>
        <v>1306900.0590147772</v>
      </c>
      <c r="AH15" s="29">
        <f t="shared" si="12"/>
        <v>1306899.9895566502</v>
      </c>
      <c r="AI15" s="29">
        <f t="shared" si="13"/>
        <v>6.9458127021789551E-2</v>
      </c>
      <c r="AJ15" s="29">
        <f t="shared" si="14"/>
        <v>6.9458127021789551E-2</v>
      </c>
      <c r="AK15" s="30">
        <f t="shared" si="15"/>
        <v>0</v>
      </c>
    </row>
    <row r="16" spans="2:37" s="3" customFormat="1" ht="63.75" hidden="1" customHeight="1" outlineLevel="1" x14ac:dyDescent="0.2">
      <c r="B16" s="15" t="s">
        <v>59</v>
      </c>
      <c r="C16" s="16" t="s">
        <v>44</v>
      </c>
      <c r="D16" s="17">
        <v>34</v>
      </c>
      <c r="E16" s="10" t="s">
        <v>60</v>
      </c>
      <c r="F16" s="10" t="s">
        <v>61</v>
      </c>
      <c r="G16" s="21">
        <v>26709</v>
      </c>
      <c r="H16" s="18">
        <f>IFERROR(INDEX(#REF!,MATCH(G16,#REF!,0)),G16)</f>
        <v>26709</v>
      </c>
      <c r="I16" s="11"/>
      <c r="J16" s="11" t="s">
        <v>62</v>
      </c>
      <c r="K16" s="11"/>
      <c r="L16" s="11" t="s">
        <v>808</v>
      </c>
      <c r="M16" s="11">
        <v>0</v>
      </c>
      <c r="N16" s="19">
        <v>600232.19999999995</v>
      </c>
      <c r="O16" s="19">
        <v>87306.51</v>
      </c>
      <c r="P16" s="19">
        <v>600232.19999999995</v>
      </c>
      <c r="Q16" s="19">
        <v>512925.69</v>
      </c>
      <c r="R16" s="13">
        <f t="shared" si="2"/>
        <v>87306.509999999951</v>
      </c>
      <c r="S16" s="11"/>
      <c r="T16" s="19">
        <v>17974.88</v>
      </c>
      <c r="U16" s="11"/>
      <c r="V16" s="19">
        <v>600232.19999999995</v>
      </c>
      <c r="W16" s="19">
        <v>530900.56999999995</v>
      </c>
      <c r="X16" s="19">
        <v>69331.63</v>
      </c>
      <c r="Y16" s="19">
        <f t="shared" si="3"/>
        <v>2567.8385294117647</v>
      </c>
      <c r="Z16" s="19">
        <f t="shared" si="4"/>
        <v>30814.072647058827</v>
      </c>
      <c r="AA16" s="19">
        <f t="shared" si="5"/>
        <v>56492.437352941124</v>
      </c>
      <c r="AB16" s="19">
        <f t="shared" si="6"/>
        <v>30814.062352941175</v>
      </c>
      <c r="AC16" s="19">
        <f t="shared" si="7"/>
        <v>25678.374999999949</v>
      </c>
      <c r="AD16" s="19">
        <f t="shared" si="8"/>
        <v>25678.374999999949</v>
      </c>
      <c r="AE16" s="19">
        <f t="shared" si="9"/>
        <v>0</v>
      </c>
      <c r="AF16" s="19">
        <f t="shared" si="10"/>
        <v>0</v>
      </c>
      <c r="AG16" s="19">
        <f t="shared" si="11"/>
        <v>0</v>
      </c>
      <c r="AH16" s="19">
        <f t="shared" si="12"/>
        <v>0</v>
      </c>
      <c r="AI16" s="19">
        <f t="shared" si="13"/>
        <v>0</v>
      </c>
      <c r="AJ16" s="19">
        <f t="shared" si="14"/>
        <v>0</v>
      </c>
      <c r="AK16" s="20">
        <f t="shared" si="15"/>
        <v>0</v>
      </c>
    </row>
    <row r="17" spans="2:37" s="3" customFormat="1" ht="63.75" hidden="1" customHeight="1" outlineLevel="1" x14ac:dyDescent="0.2">
      <c r="B17" s="15" t="s">
        <v>63</v>
      </c>
      <c r="C17" s="16" t="s">
        <v>44</v>
      </c>
      <c r="D17" s="17">
        <v>196</v>
      </c>
      <c r="E17" s="10" t="s">
        <v>56</v>
      </c>
      <c r="F17" s="10" t="s">
        <v>57</v>
      </c>
      <c r="G17" s="21">
        <v>27460</v>
      </c>
      <c r="H17" s="18">
        <f>IFERROR(INDEX(#REF!,MATCH(G17,#REF!,0)),G17)</f>
        <v>27460</v>
      </c>
      <c r="I17" s="11"/>
      <c r="J17" s="11" t="s">
        <v>64</v>
      </c>
      <c r="K17" s="11"/>
      <c r="L17" s="11" t="s">
        <v>1407</v>
      </c>
      <c r="M17" s="11">
        <v>0</v>
      </c>
      <c r="N17" s="19">
        <v>10010964.970000001</v>
      </c>
      <c r="O17" s="19">
        <v>16064813.43</v>
      </c>
      <c r="P17" s="19">
        <v>16064813.43</v>
      </c>
      <c r="Q17" s="19">
        <v>11147013.43</v>
      </c>
      <c r="R17" s="13">
        <f t="shared" si="2"/>
        <v>4917800</v>
      </c>
      <c r="S17" s="11"/>
      <c r="T17" s="19">
        <v>573743.31000000006</v>
      </c>
      <c r="U17" s="11"/>
      <c r="V17" s="19">
        <v>16064813.43</v>
      </c>
      <c r="W17" s="19">
        <v>11720756.74</v>
      </c>
      <c r="X17" s="19">
        <v>4344056.6900000004</v>
      </c>
      <c r="Y17" s="19">
        <f t="shared" si="3"/>
        <v>81963.333826530608</v>
      </c>
      <c r="Z17" s="19">
        <f t="shared" si="4"/>
        <v>983559.9791326531</v>
      </c>
      <c r="AA17" s="19">
        <f t="shared" si="5"/>
        <v>3934240.0208673468</v>
      </c>
      <c r="AB17" s="19">
        <f t="shared" si="6"/>
        <v>983560.0059183673</v>
      </c>
      <c r="AC17" s="19">
        <f t="shared" si="7"/>
        <v>2950680.0149489795</v>
      </c>
      <c r="AD17" s="19">
        <f t="shared" si="8"/>
        <v>983560.0059183673</v>
      </c>
      <c r="AE17" s="19">
        <f t="shared" si="9"/>
        <v>1967120.0090306122</v>
      </c>
      <c r="AF17" s="19">
        <f t="shared" si="10"/>
        <v>983560.0059183673</v>
      </c>
      <c r="AG17" s="19">
        <f t="shared" si="11"/>
        <v>983560.00311224489</v>
      </c>
      <c r="AH17" s="19">
        <f t="shared" si="12"/>
        <v>983560.00311224489</v>
      </c>
      <c r="AI17" s="19">
        <f t="shared" si="13"/>
        <v>0</v>
      </c>
      <c r="AJ17" s="19">
        <f t="shared" si="14"/>
        <v>0</v>
      </c>
      <c r="AK17" s="20">
        <f t="shared" si="15"/>
        <v>0</v>
      </c>
    </row>
    <row r="18" spans="2:37" s="3" customFormat="1" ht="32.25" hidden="1" customHeight="1" outlineLevel="1" x14ac:dyDescent="0.2">
      <c r="B18" s="15" t="s">
        <v>65</v>
      </c>
      <c r="C18" s="16" t="s">
        <v>44</v>
      </c>
      <c r="D18" s="17">
        <v>360</v>
      </c>
      <c r="E18" s="10" t="s">
        <v>66</v>
      </c>
      <c r="F18" s="10" t="s">
        <v>67</v>
      </c>
      <c r="G18" s="32">
        <v>33000000385</v>
      </c>
      <c r="H18" s="18">
        <f>IFERROR(INDEX(#REF!,MATCH(G18,#REF!,0)),G18)</f>
        <v>33000000385</v>
      </c>
      <c r="I18" s="11"/>
      <c r="J18" s="11" t="s">
        <v>68</v>
      </c>
      <c r="K18" s="11"/>
      <c r="L18" s="11" t="s">
        <v>808</v>
      </c>
      <c r="M18" s="11" t="s">
        <v>1212</v>
      </c>
      <c r="N18" s="19">
        <v>443424</v>
      </c>
      <c r="O18" s="19">
        <v>1084478.79</v>
      </c>
      <c r="P18" s="19">
        <v>1084478.79</v>
      </c>
      <c r="Q18" s="19">
        <v>406678.79</v>
      </c>
      <c r="R18" s="13">
        <f t="shared" si="2"/>
        <v>677800</v>
      </c>
      <c r="S18" s="11"/>
      <c r="T18" s="19">
        <v>21087.08</v>
      </c>
      <c r="U18" s="11"/>
      <c r="V18" s="19">
        <v>1084478.79</v>
      </c>
      <c r="W18" s="19">
        <v>427765.87</v>
      </c>
      <c r="X18" s="19">
        <v>656712.92000000004</v>
      </c>
      <c r="Y18" s="19">
        <f t="shared" si="3"/>
        <v>3012.4410833333336</v>
      </c>
      <c r="Z18" s="19">
        <f t="shared" si="4"/>
        <v>36149.285416666666</v>
      </c>
      <c r="AA18" s="19">
        <f t="shared" si="5"/>
        <v>641650.71458333335</v>
      </c>
      <c r="AB18" s="19">
        <f t="shared" si="6"/>
        <v>36149.293000000005</v>
      </c>
      <c r="AC18" s="19">
        <f t="shared" si="7"/>
        <v>605501.42158333329</v>
      </c>
      <c r="AD18" s="19">
        <f t="shared" si="8"/>
        <v>36149.293000000005</v>
      </c>
      <c r="AE18" s="19">
        <f t="shared" si="9"/>
        <v>569352.12858333322</v>
      </c>
      <c r="AF18" s="19">
        <f t="shared" si="10"/>
        <v>36149.293000000005</v>
      </c>
      <c r="AG18" s="19">
        <f t="shared" si="11"/>
        <v>533202.83558333316</v>
      </c>
      <c r="AH18" s="19">
        <f t="shared" si="12"/>
        <v>36149.293000000005</v>
      </c>
      <c r="AI18" s="19">
        <f t="shared" si="13"/>
        <v>497053.54258333315</v>
      </c>
      <c r="AJ18" s="19">
        <f t="shared" si="14"/>
        <v>36149.293000000005</v>
      </c>
      <c r="AK18" s="20">
        <f t="shared" si="15"/>
        <v>460904.24958333315</v>
      </c>
    </row>
    <row r="19" spans="2:37" s="3" customFormat="1" ht="32.25" hidden="1" customHeight="1" outlineLevel="1" x14ac:dyDescent="0.2">
      <c r="B19" s="15" t="s">
        <v>69</v>
      </c>
      <c r="C19" s="16" t="s">
        <v>44</v>
      </c>
      <c r="D19" s="17">
        <v>360</v>
      </c>
      <c r="E19" s="10" t="s">
        <v>66</v>
      </c>
      <c r="F19" s="10" t="s">
        <v>67</v>
      </c>
      <c r="G19" s="11" t="s">
        <v>70</v>
      </c>
      <c r="H19" s="18" t="str">
        <f>IFERROR(INDEX(#REF!,MATCH(G19,#REF!,0)),G19)</f>
        <v>033000000827-1-УК</v>
      </c>
      <c r="I19" s="11"/>
      <c r="J19" s="11" t="s">
        <v>68</v>
      </c>
      <c r="K19" s="11"/>
      <c r="L19" s="11" t="s">
        <v>808</v>
      </c>
      <c r="M19" s="11" t="s">
        <v>1212</v>
      </c>
      <c r="N19" s="19">
        <v>1726754.68</v>
      </c>
      <c r="O19" s="19">
        <v>850719.87</v>
      </c>
      <c r="P19" s="19">
        <v>850719.87</v>
      </c>
      <c r="Q19" s="19">
        <v>319019.87</v>
      </c>
      <c r="R19" s="13">
        <f t="shared" si="2"/>
        <v>531700</v>
      </c>
      <c r="S19" s="11"/>
      <c r="T19" s="19">
        <v>16541.77</v>
      </c>
      <c r="U19" s="11"/>
      <c r="V19" s="19">
        <v>850719.87</v>
      </c>
      <c r="W19" s="19">
        <v>335561.64</v>
      </c>
      <c r="X19" s="19">
        <v>515158.23</v>
      </c>
      <c r="Y19" s="19">
        <f t="shared" si="3"/>
        <v>2363.1107499999998</v>
      </c>
      <c r="Z19" s="19">
        <f t="shared" si="4"/>
        <v>28357.32375</v>
      </c>
      <c r="AA19" s="19">
        <f t="shared" si="5"/>
        <v>503342.67625000002</v>
      </c>
      <c r="AB19" s="19">
        <f t="shared" si="6"/>
        <v>28357.328999999998</v>
      </c>
      <c r="AC19" s="19">
        <f t="shared" si="7"/>
        <v>474985.34724999999</v>
      </c>
      <c r="AD19" s="19">
        <f t="shared" si="8"/>
        <v>28357.328999999998</v>
      </c>
      <c r="AE19" s="19">
        <f t="shared" si="9"/>
        <v>446628.01824999996</v>
      </c>
      <c r="AF19" s="19">
        <f t="shared" si="10"/>
        <v>28357.328999999998</v>
      </c>
      <c r="AG19" s="19">
        <f t="shared" si="11"/>
        <v>418270.68924999994</v>
      </c>
      <c r="AH19" s="19">
        <f t="shared" si="12"/>
        <v>28357.328999999998</v>
      </c>
      <c r="AI19" s="19">
        <f t="shared" si="13"/>
        <v>389913.36024999991</v>
      </c>
      <c r="AJ19" s="19">
        <f t="shared" si="14"/>
        <v>28357.328999999998</v>
      </c>
      <c r="AK19" s="20">
        <f t="shared" si="15"/>
        <v>361556.03124999988</v>
      </c>
    </row>
    <row r="20" spans="2:37" s="3" customFormat="1" ht="32.25" hidden="1" customHeight="1" outlineLevel="1" x14ac:dyDescent="0.2">
      <c r="B20" s="15" t="s">
        <v>71</v>
      </c>
      <c r="C20" s="16" t="s">
        <v>44</v>
      </c>
      <c r="D20" s="17">
        <v>360</v>
      </c>
      <c r="E20" s="10" t="s">
        <v>66</v>
      </c>
      <c r="F20" s="10" t="s">
        <v>67</v>
      </c>
      <c r="G20" s="11" t="s">
        <v>72</v>
      </c>
      <c r="H20" s="18" t="str">
        <f>IFERROR(INDEX(#REF!,MATCH(G20,#REF!,0)),G20)</f>
        <v>033000000827-2-УК</v>
      </c>
      <c r="I20" s="11"/>
      <c r="J20" s="11" t="s">
        <v>68</v>
      </c>
      <c r="K20" s="11"/>
      <c r="L20" s="11" t="s">
        <v>808</v>
      </c>
      <c r="M20" s="11" t="s">
        <v>1212</v>
      </c>
      <c r="N20" s="19">
        <v>54484.18</v>
      </c>
      <c r="O20" s="19">
        <v>927826.43</v>
      </c>
      <c r="P20" s="19">
        <v>927826.43</v>
      </c>
      <c r="Q20" s="19">
        <v>347926.43</v>
      </c>
      <c r="R20" s="13">
        <f t="shared" si="2"/>
        <v>579900</v>
      </c>
      <c r="S20" s="11"/>
      <c r="T20" s="19">
        <v>18041.099999999999</v>
      </c>
      <c r="U20" s="11"/>
      <c r="V20" s="19">
        <v>927826.43</v>
      </c>
      <c r="W20" s="19">
        <v>365967.53</v>
      </c>
      <c r="X20" s="19">
        <v>561858.9</v>
      </c>
      <c r="Y20" s="19">
        <f t="shared" si="3"/>
        <v>2577.2956388888892</v>
      </c>
      <c r="Z20" s="19">
        <f t="shared" si="4"/>
        <v>30927.578194444446</v>
      </c>
      <c r="AA20" s="19">
        <f t="shared" si="5"/>
        <v>548972.42180555558</v>
      </c>
      <c r="AB20" s="19">
        <f t="shared" si="6"/>
        <v>30927.547666666673</v>
      </c>
      <c r="AC20" s="19">
        <f t="shared" si="7"/>
        <v>518044.8741388889</v>
      </c>
      <c r="AD20" s="19">
        <f t="shared" si="8"/>
        <v>30927.547666666673</v>
      </c>
      <c r="AE20" s="19">
        <f t="shared" si="9"/>
        <v>487117.32647222222</v>
      </c>
      <c r="AF20" s="19">
        <f t="shared" si="10"/>
        <v>30927.547666666673</v>
      </c>
      <c r="AG20" s="19">
        <f t="shared" si="11"/>
        <v>456189.77880555554</v>
      </c>
      <c r="AH20" s="19">
        <f t="shared" si="12"/>
        <v>30927.547666666673</v>
      </c>
      <c r="AI20" s="19">
        <f t="shared" si="13"/>
        <v>425262.23113888886</v>
      </c>
      <c r="AJ20" s="19">
        <f t="shared" si="14"/>
        <v>30927.547666666673</v>
      </c>
      <c r="AK20" s="20">
        <f t="shared" si="15"/>
        <v>394334.68347222218</v>
      </c>
    </row>
    <row r="21" spans="2:37" s="3" customFormat="1" ht="32.25" hidden="1" customHeight="1" outlineLevel="1" x14ac:dyDescent="0.2">
      <c r="B21" s="15" t="s">
        <v>73</v>
      </c>
      <c r="C21" s="16" t="s">
        <v>44</v>
      </c>
      <c r="D21" s="17">
        <v>360</v>
      </c>
      <c r="E21" s="10" t="s">
        <v>66</v>
      </c>
      <c r="F21" s="10" t="s">
        <v>67</v>
      </c>
      <c r="G21" s="11" t="s">
        <v>74</v>
      </c>
      <c r="H21" s="18" t="str">
        <f>IFERROR(INDEX(#REF!,MATCH(G21,#REF!,0)),G21)</f>
        <v>033000000827-3-УК</v>
      </c>
      <c r="I21" s="11"/>
      <c r="J21" s="11" t="s">
        <v>68</v>
      </c>
      <c r="K21" s="11"/>
      <c r="L21" s="11" t="s">
        <v>808</v>
      </c>
      <c r="M21" s="11" t="s">
        <v>1212</v>
      </c>
      <c r="N21" s="19">
        <v>2081381.17</v>
      </c>
      <c r="O21" s="19">
        <v>850719.64</v>
      </c>
      <c r="P21" s="19">
        <v>850719.64</v>
      </c>
      <c r="Q21" s="19">
        <v>319019.64</v>
      </c>
      <c r="R21" s="13">
        <f t="shared" si="2"/>
        <v>531700</v>
      </c>
      <c r="S21" s="11"/>
      <c r="T21" s="19">
        <v>16541.77</v>
      </c>
      <c r="U21" s="11"/>
      <c r="V21" s="19">
        <v>850719.64</v>
      </c>
      <c r="W21" s="19">
        <v>335561.41</v>
      </c>
      <c r="X21" s="19">
        <v>515158.23</v>
      </c>
      <c r="Y21" s="19">
        <f t="shared" si="3"/>
        <v>2363.1101111111111</v>
      </c>
      <c r="Z21" s="19">
        <f t="shared" si="4"/>
        <v>28357.320555555554</v>
      </c>
      <c r="AA21" s="19">
        <f t="shared" si="5"/>
        <v>503342.67944444442</v>
      </c>
      <c r="AB21" s="19">
        <f t="shared" si="6"/>
        <v>28357.321333333333</v>
      </c>
      <c r="AC21" s="19">
        <f t="shared" si="7"/>
        <v>474985.3581111111</v>
      </c>
      <c r="AD21" s="19">
        <f t="shared" si="8"/>
        <v>28357.321333333333</v>
      </c>
      <c r="AE21" s="19">
        <f t="shared" si="9"/>
        <v>446628.03677777777</v>
      </c>
      <c r="AF21" s="19">
        <f t="shared" si="10"/>
        <v>28357.321333333333</v>
      </c>
      <c r="AG21" s="19">
        <f t="shared" si="11"/>
        <v>418270.71544444445</v>
      </c>
      <c r="AH21" s="19">
        <f t="shared" si="12"/>
        <v>28357.321333333333</v>
      </c>
      <c r="AI21" s="19">
        <f t="shared" si="13"/>
        <v>389913.39411111112</v>
      </c>
      <c r="AJ21" s="19">
        <f t="shared" si="14"/>
        <v>28357.321333333333</v>
      </c>
      <c r="AK21" s="20">
        <f t="shared" si="15"/>
        <v>361556.07277777779</v>
      </c>
    </row>
    <row r="22" spans="2:37" s="3" customFormat="1" ht="32.25" hidden="1" customHeight="1" outlineLevel="1" x14ac:dyDescent="0.2">
      <c r="B22" s="15" t="s">
        <v>75</v>
      </c>
      <c r="C22" s="16" t="s">
        <v>44</v>
      </c>
      <c r="D22" s="17">
        <v>360</v>
      </c>
      <c r="E22" s="10" t="s">
        <v>66</v>
      </c>
      <c r="F22" s="10" t="s">
        <v>67</v>
      </c>
      <c r="G22" s="11" t="s">
        <v>76</v>
      </c>
      <c r="H22" s="18" t="str">
        <f>IFERROR(INDEX(#REF!,MATCH(G22,#REF!,0)),G22)</f>
        <v>033000000827-4-УК</v>
      </c>
      <c r="I22" s="11"/>
      <c r="J22" s="11" t="s">
        <v>68</v>
      </c>
      <c r="K22" s="11"/>
      <c r="L22" s="11" t="s">
        <v>808</v>
      </c>
      <c r="M22" s="11" t="s">
        <v>1212</v>
      </c>
      <c r="N22" s="19">
        <v>148979.06</v>
      </c>
      <c r="O22" s="19">
        <v>888319.21</v>
      </c>
      <c r="P22" s="19">
        <v>888319.21</v>
      </c>
      <c r="Q22" s="19">
        <v>333119.21000000002</v>
      </c>
      <c r="R22" s="13">
        <f t="shared" si="2"/>
        <v>555200</v>
      </c>
      <c r="S22" s="11"/>
      <c r="T22" s="19">
        <v>17272.849999999999</v>
      </c>
      <c r="U22" s="11"/>
      <c r="V22" s="19">
        <v>888319.21</v>
      </c>
      <c r="W22" s="19">
        <v>350392.06</v>
      </c>
      <c r="X22" s="19">
        <v>537927.15</v>
      </c>
      <c r="Y22" s="19">
        <f t="shared" si="3"/>
        <v>2467.5533611111109</v>
      </c>
      <c r="Z22" s="19">
        <f t="shared" si="4"/>
        <v>29610.616805555554</v>
      </c>
      <c r="AA22" s="19">
        <f t="shared" si="5"/>
        <v>525589.38319444447</v>
      </c>
      <c r="AB22" s="19">
        <f t="shared" si="6"/>
        <v>29610.640333333329</v>
      </c>
      <c r="AC22" s="19">
        <f t="shared" si="7"/>
        <v>495978.74286111112</v>
      </c>
      <c r="AD22" s="19">
        <f t="shared" si="8"/>
        <v>29610.640333333329</v>
      </c>
      <c r="AE22" s="19">
        <f t="shared" si="9"/>
        <v>466368.10252777778</v>
      </c>
      <c r="AF22" s="19">
        <f t="shared" si="10"/>
        <v>29610.640333333329</v>
      </c>
      <c r="AG22" s="19">
        <f t="shared" si="11"/>
        <v>436757.46219444444</v>
      </c>
      <c r="AH22" s="19">
        <f t="shared" si="12"/>
        <v>29610.640333333329</v>
      </c>
      <c r="AI22" s="19">
        <f t="shared" si="13"/>
        <v>407146.82186111109</v>
      </c>
      <c r="AJ22" s="19">
        <f t="shared" si="14"/>
        <v>29610.640333333329</v>
      </c>
      <c r="AK22" s="20">
        <f t="shared" si="15"/>
        <v>377536.18152777775</v>
      </c>
    </row>
    <row r="23" spans="2:37" s="3" customFormat="1" ht="32.25" hidden="1" customHeight="1" outlineLevel="1" x14ac:dyDescent="0.2">
      <c r="B23" s="15" t="s">
        <v>77</v>
      </c>
      <c r="C23" s="16" t="s">
        <v>44</v>
      </c>
      <c r="D23" s="17">
        <v>279</v>
      </c>
      <c r="E23" s="10" t="s">
        <v>78</v>
      </c>
      <c r="F23" s="10" t="s">
        <v>67</v>
      </c>
      <c r="G23" s="32">
        <v>33000000829</v>
      </c>
      <c r="H23" s="18">
        <f>IFERROR(INDEX(#REF!,MATCH(G23,#REF!,0)),G23)</f>
        <v>33000000829</v>
      </c>
      <c r="I23" s="11"/>
      <c r="J23" s="11" t="s">
        <v>68</v>
      </c>
      <c r="K23" s="11"/>
      <c r="L23" s="11" t="s">
        <v>1407</v>
      </c>
      <c r="M23" s="11" t="s">
        <v>1259</v>
      </c>
      <c r="N23" s="19">
        <v>740527.14</v>
      </c>
      <c r="O23" s="19">
        <v>391762.48</v>
      </c>
      <c r="P23" s="19">
        <v>391762.48</v>
      </c>
      <c r="Q23" s="19">
        <v>189562.48</v>
      </c>
      <c r="R23" s="13">
        <f t="shared" si="2"/>
        <v>202199.99999999997</v>
      </c>
      <c r="S23" s="11"/>
      <c r="T23" s="19">
        <v>9829.19</v>
      </c>
      <c r="U23" s="11"/>
      <c r="V23" s="19">
        <v>391762.48</v>
      </c>
      <c r="W23" s="19">
        <v>199391.67</v>
      </c>
      <c r="X23" s="19">
        <v>192370.81</v>
      </c>
      <c r="Y23" s="19">
        <f t="shared" si="3"/>
        <v>1404.1665949820788</v>
      </c>
      <c r="Z23" s="19">
        <f t="shared" si="4"/>
        <v>16850.022974910396</v>
      </c>
      <c r="AA23" s="19">
        <f t="shared" si="5"/>
        <v>185349.97702508958</v>
      </c>
      <c r="AB23" s="19">
        <f t="shared" si="6"/>
        <v>16849.999139784944</v>
      </c>
      <c r="AC23" s="19">
        <f t="shared" si="7"/>
        <v>168499.97788530463</v>
      </c>
      <c r="AD23" s="19">
        <f t="shared" si="8"/>
        <v>16849.999139784944</v>
      </c>
      <c r="AE23" s="19">
        <f t="shared" si="9"/>
        <v>151649.97874551968</v>
      </c>
      <c r="AF23" s="19">
        <f t="shared" si="10"/>
        <v>16849.999139784944</v>
      </c>
      <c r="AG23" s="19">
        <f t="shared" si="11"/>
        <v>134799.97960573473</v>
      </c>
      <c r="AH23" s="19">
        <f t="shared" si="12"/>
        <v>16849.999139784944</v>
      </c>
      <c r="AI23" s="19">
        <f t="shared" si="13"/>
        <v>117949.98046594977</v>
      </c>
      <c r="AJ23" s="19">
        <f t="shared" si="14"/>
        <v>16849.999139784944</v>
      </c>
      <c r="AK23" s="20">
        <f t="shared" si="15"/>
        <v>101099.98132616482</v>
      </c>
    </row>
    <row r="24" spans="2:37" s="3" customFormat="1" ht="42.75" hidden="1" customHeight="1" outlineLevel="1" x14ac:dyDescent="0.2">
      <c r="B24" s="15" t="s">
        <v>79</v>
      </c>
      <c r="C24" s="16" t="s">
        <v>44</v>
      </c>
      <c r="D24" s="17">
        <v>168</v>
      </c>
      <c r="E24" s="10" t="s">
        <v>80</v>
      </c>
      <c r="F24" s="10" t="s">
        <v>81</v>
      </c>
      <c r="G24" s="33">
        <v>7917</v>
      </c>
      <c r="H24" s="18">
        <f>IFERROR(INDEX(#REF!,MATCH(G24,#REF!,0)),G24)</f>
        <v>7917</v>
      </c>
      <c r="I24" s="11"/>
      <c r="J24" s="11" t="s">
        <v>68</v>
      </c>
      <c r="K24" s="11"/>
      <c r="L24" s="11" t="s">
        <v>808</v>
      </c>
      <c r="M24" s="11">
        <v>0</v>
      </c>
      <c r="N24" s="19">
        <v>157378.81</v>
      </c>
      <c r="O24" s="19">
        <v>190400.99</v>
      </c>
      <c r="P24" s="19">
        <v>190400.99</v>
      </c>
      <c r="Q24" s="19">
        <v>153000.99</v>
      </c>
      <c r="R24" s="13">
        <f t="shared" si="2"/>
        <v>37400</v>
      </c>
      <c r="S24" s="11"/>
      <c r="T24" s="19">
        <v>7933.38</v>
      </c>
      <c r="U24" s="11"/>
      <c r="V24" s="19">
        <v>190400.99</v>
      </c>
      <c r="W24" s="19">
        <v>160934.37</v>
      </c>
      <c r="X24" s="19">
        <v>29466.62</v>
      </c>
      <c r="Y24" s="19">
        <f t="shared" si="3"/>
        <v>1133.3392261904762</v>
      </c>
      <c r="Z24" s="19">
        <f t="shared" si="4"/>
        <v>13600.07613095238</v>
      </c>
      <c r="AA24" s="19">
        <f t="shared" si="5"/>
        <v>23799.92386904762</v>
      </c>
      <c r="AB24" s="19">
        <f t="shared" si="6"/>
        <v>13600.070714285714</v>
      </c>
      <c r="AC24" s="19">
        <f t="shared" si="7"/>
        <v>10199.853154761906</v>
      </c>
      <c r="AD24" s="19">
        <f t="shared" si="8"/>
        <v>10199.853154761906</v>
      </c>
      <c r="AE24" s="19">
        <f t="shared" si="9"/>
        <v>0</v>
      </c>
      <c r="AF24" s="19">
        <f t="shared" si="10"/>
        <v>0</v>
      </c>
      <c r="AG24" s="19">
        <f t="shared" si="11"/>
        <v>0</v>
      </c>
      <c r="AH24" s="19">
        <f t="shared" si="12"/>
        <v>0</v>
      </c>
      <c r="AI24" s="19">
        <f t="shared" si="13"/>
        <v>0</v>
      </c>
      <c r="AJ24" s="19">
        <f t="shared" si="14"/>
        <v>0</v>
      </c>
      <c r="AK24" s="20">
        <f t="shared" si="15"/>
        <v>0</v>
      </c>
    </row>
    <row r="25" spans="2:37" s="3" customFormat="1" ht="42.75" hidden="1" customHeight="1" outlineLevel="1" x14ac:dyDescent="0.2">
      <c r="B25" s="15" t="s">
        <v>82</v>
      </c>
      <c r="C25" s="16" t="s">
        <v>44</v>
      </c>
      <c r="D25" s="17">
        <v>168</v>
      </c>
      <c r="E25" s="10" t="s">
        <v>83</v>
      </c>
      <c r="F25" s="10" t="s">
        <v>67</v>
      </c>
      <c r="G25" s="33">
        <v>7919</v>
      </c>
      <c r="H25" s="18">
        <f>IFERROR(INDEX(#REF!,MATCH(G25,#REF!,0)),G25)</f>
        <v>7919</v>
      </c>
      <c r="I25" s="11"/>
      <c r="J25" s="11" t="s">
        <v>68</v>
      </c>
      <c r="K25" s="11"/>
      <c r="L25" s="11">
        <v>0</v>
      </c>
      <c r="M25" s="11">
        <v>0</v>
      </c>
      <c r="N25" s="19">
        <v>153558.47</v>
      </c>
      <c r="O25" s="19">
        <v>1531861.37</v>
      </c>
      <c r="P25" s="19">
        <v>1531861.37</v>
      </c>
      <c r="Q25" s="19">
        <v>1230961.3700000001</v>
      </c>
      <c r="R25" s="13">
        <f t="shared" si="2"/>
        <v>300900</v>
      </c>
      <c r="S25" s="11"/>
      <c r="T25" s="19">
        <v>63827.54</v>
      </c>
      <c r="U25" s="11"/>
      <c r="V25" s="19">
        <v>1531861.37</v>
      </c>
      <c r="W25" s="19">
        <v>1294788.9099999999</v>
      </c>
      <c r="X25" s="19">
        <v>237072.46</v>
      </c>
      <c r="Y25" s="19">
        <f t="shared" si="3"/>
        <v>9118.222440476191</v>
      </c>
      <c r="Z25" s="19">
        <f t="shared" si="4"/>
        <v>109418.65220238097</v>
      </c>
      <c r="AA25" s="19">
        <f t="shared" si="5"/>
        <v>191481.34779761903</v>
      </c>
      <c r="AB25" s="19">
        <f t="shared" si="6"/>
        <v>109418.66928571429</v>
      </c>
      <c r="AC25" s="19">
        <f t="shared" si="7"/>
        <v>82062.678511904742</v>
      </c>
      <c r="AD25" s="19">
        <f t="shared" si="8"/>
        <v>82062.678511904742</v>
      </c>
      <c r="AE25" s="19">
        <f t="shared" si="9"/>
        <v>0</v>
      </c>
      <c r="AF25" s="19">
        <f t="shared" si="10"/>
        <v>0</v>
      </c>
      <c r="AG25" s="19">
        <f t="shared" si="11"/>
        <v>0</v>
      </c>
      <c r="AH25" s="19">
        <f t="shared" si="12"/>
        <v>0</v>
      </c>
      <c r="AI25" s="19">
        <f t="shared" si="13"/>
        <v>0</v>
      </c>
      <c r="AJ25" s="19">
        <f t="shared" si="14"/>
        <v>0</v>
      </c>
      <c r="AK25" s="20">
        <f t="shared" si="15"/>
        <v>0</v>
      </c>
    </row>
    <row r="26" spans="2:37" s="3" customFormat="1" ht="74.25" hidden="1" customHeight="1" outlineLevel="1" x14ac:dyDescent="0.2">
      <c r="B26" s="15" t="s">
        <v>84</v>
      </c>
      <c r="C26" s="16" t="s">
        <v>44</v>
      </c>
      <c r="D26" s="17">
        <v>195</v>
      </c>
      <c r="E26" s="10" t="s">
        <v>85</v>
      </c>
      <c r="F26" s="10" t="s">
        <v>86</v>
      </c>
      <c r="G26" s="33">
        <v>7948</v>
      </c>
      <c r="H26" s="18">
        <f>IFERROR(INDEX(#REF!,MATCH(G26,#REF!,0)),G26)</f>
        <v>7948</v>
      </c>
      <c r="I26" s="11"/>
      <c r="J26" s="11" t="s">
        <v>68</v>
      </c>
      <c r="K26" s="11"/>
      <c r="L26" s="11" t="s">
        <v>808</v>
      </c>
      <c r="M26" s="11">
        <v>0</v>
      </c>
      <c r="N26" s="19">
        <v>316022.12</v>
      </c>
      <c r="O26" s="19">
        <v>526499.86</v>
      </c>
      <c r="P26" s="19">
        <v>526499.86</v>
      </c>
      <c r="Q26" s="19">
        <v>364499.86</v>
      </c>
      <c r="R26" s="13">
        <f t="shared" si="2"/>
        <v>162000</v>
      </c>
      <c r="S26" s="11"/>
      <c r="T26" s="19">
        <v>18900</v>
      </c>
      <c r="U26" s="11"/>
      <c r="V26" s="19">
        <v>526499.86</v>
      </c>
      <c r="W26" s="19">
        <v>383399.86</v>
      </c>
      <c r="X26" s="19">
        <v>143100</v>
      </c>
      <c r="Y26" s="19">
        <f t="shared" si="3"/>
        <v>2699.9992820512821</v>
      </c>
      <c r="Z26" s="19">
        <f t="shared" si="4"/>
        <v>32399.996410256412</v>
      </c>
      <c r="AA26" s="19">
        <f t="shared" si="5"/>
        <v>129600.00358974359</v>
      </c>
      <c r="AB26" s="19">
        <f t="shared" si="6"/>
        <v>32399.991384615387</v>
      </c>
      <c r="AC26" s="19">
        <f t="shared" si="7"/>
        <v>97200.012205128209</v>
      </c>
      <c r="AD26" s="19">
        <f t="shared" si="8"/>
        <v>32399.991384615387</v>
      </c>
      <c r="AE26" s="19">
        <f t="shared" si="9"/>
        <v>64800.020820512822</v>
      </c>
      <c r="AF26" s="19">
        <f t="shared" si="10"/>
        <v>32399.991384615387</v>
      </c>
      <c r="AG26" s="19">
        <f t="shared" si="11"/>
        <v>32400.029435897435</v>
      </c>
      <c r="AH26" s="19">
        <f t="shared" si="12"/>
        <v>32399.991384615387</v>
      </c>
      <c r="AI26" s="19">
        <f t="shared" si="13"/>
        <v>3.8051282048400026E-2</v>
      </c>
      <c r="AJ26" s="19">
        <f t="shared" si="14"/>
        <v>3.8051282048400026E-2</v>
      </c>
      <c r="AK26" s="20">
        <f t="shared" si="15"/>
        <v>0</v>
      </c>
    </row>
    <row r="27" spans="2:37" s="3" customFormat="1" ht="84.75" hidden="1" customHeight="1" outlineLevel="1" x14ac:dyDescent="0.2">
      <c r="B27" s="15" t="s">
        <v>87</v>
      </c>
      <c r="C27" s="16" t="s">
        <v>44</v>
      </c>
      <c r="D27" s="17">
        <v>192</v>
      </c>
      <c r="E27" s="10" t="s">
        <v>88</v>
      </c>
      <c r="F27" s="10" t="s">
        <v>81</v>
      </c>
      <c r="G27" s="33">
        <v>7949</v>
      </c>
      <c r="H27" s="18">
        <f>IFERROR(INDEX(#REF!,MATCH(G27,#REF!,0)),G27)</f>
        <v>7949</v>
      </c>
      <c r="I27" s="11"/>
      <c r="J27" s="11" t="s">
        <v>68</v>
      </c>
      <c r="K27" s="11"/>
      <c r="L27" s="11" t="s">
        <v>808</v>
      </c>
      <c r="M27" s="11">
        <v>0</v>
      </c>
      <c r="N27" s="19">
        <v>3646409.02</v>
      </c>
      <c r="O27" s="19">
        <v>4765304.2</v>
      </c>
      <c r="P27" s="19">
        <v>4765304.2</v>
      </c>
      <c r="Q27" s="19">
        <v>3350604.2</v>
      </c>
      <c r="R27" s="13">
        <f t="shared" si="2"/>
        <v>1414700</v>
      </c>
      <c r="S27" s="11"/>
      <c r="T27" s="19">
        <v>173735.03</v>
      </c>
      <c r="U27" s="11"/>
      <c r="V27" s="19">
        <v>4765304.2</v>
      </c>
      <c r="W27" s="19">
        <v>3524339.23</v>
      </c>
      <c r="X27" s="19">
        <v>1240964.97</v>
      </c>
      <c r="Y27" s="19">
        <f t="shared" si="3"/>
        <v>24819.292708333334</v>
      </c>
      <c r="Z27" s="19">
        <f t="shared" si="4"/>
        <v>297831.49354166666</v>
      </c>
      <c r="AA27" s="19">
        <f t="shared" si="5"/>
        <v>1116868.5064583332</v>
      </c>
      <c r="AB27" s="19">
        <f t="shared" si="6"/>
        <v>297831.51250000001</v>
      </c>
      <c r="AC27" s="19">
        <f t="shared" si="7"/>
        <v>819036.99395833327</v>
      </c>
      <c r="AD27" s="19">
        <f t="shared" si="8"/>
        <v>297831.51250000001</v>
      </c>
      <c r="AE27" s="19">
        <f t="shared" si="9"/>
        <v>521205.48145833326</v>
      </c>
      <c r="AF27" s="19">
        <f t="shared" si="10"/>
        <v>297831.51250000001</v>
      </c>
      <c r="AG27" s="19">
        <f t="shared" si="11"/>
        <v>223373.96895833325</v>
      </c>
      <c r="AH27" s="19">
        <f t="shared" si="12"/>
        <v>223373.96895833325</v>
      </c>
      <c r="AI27" s="19">
        <f t="shared" si="13"/>
        <v>0</v>
      </c>
      <c r="AJ27" s="19">
        <f t="shared" si="14"/>
        <v>0</v>
      </c>
      <c r="AK27" s="20">
        <f t="shared" si="15"/>
        <v>0</v>
      </c>
    </row>
    <row r="28" spans="2:37" s="3" customFormat="1" ht="84.75" hidden="1" customHeight="1" outlineLevel="1" x14ac:dyDescent="0.2">
      <c r="B28" s="15" t="s">
        <v>87</v>
      </c>
      <c r="C28" s="16" t="s">
        <v>44</v>
      </c>
      <c r="D28" s="17">
        <v>192</v>
      </c>
      <c r="E28" s="10" t="s">
        <v>88</v>
      </c>
      <c r="F28" s="10" t="s">
        <v>81</v>
      </c>
      <c r="G28" s="33">
        <v>7950</v>
      </c>
      <c r="H28" s="18">
        <f>IFERROR(INDEX(#REF!,MATCH(G28,#REF!,0)),G28)</f>
        <v>7950</v>
      </c>
      <c r="I28" s="11"/>
      <c r="J28" s="11" t="s">
        <v>68</v>
      </c>
      <c r="K28" s="11"/>
      <c r="L28" s="11" t="s">
        <v>808</v>
      </c>
      <c r="M28" s="11">
        <v>0</v>
      </c>
      <c r="N28" s="19">
        <v>3646409.02</v>
      </c>
      <c r="O28" s="19">
        <v>41299527.57</v>
      </c>
      <c r="P28" s="19">
        <v>41299527.57</v>
      </c>
      <c r="Q28" s="19">
        <v>29038727.57</v>
      </c>
      <c r="R28" s="13">
        <f t="shared" si="2"/>
        <v>12260800</v>
      </c>
      <c r="S28" s="11"/>
      <c r="T28" s="19">
        <v>1505711.97</v>
      </c>
      <c r="U28" s="11"/>
      <c r="V28" s="19">
        <v>41299527.57</v>
      </c>
      <c r="W28" s="19">
        <v>30544439.539999999</v>
      </c>
      <c r="X28" s="19">
        <v>10755088.029999999</v>
      </c>
      <c r="Y28" s="19">
        <f t="shared" si="3"/>
        <v>215101.70609374999</v>
      </c>
      <c r="Z28" s="19">
        <f t="shared" si="4"/>
        <v>2581220.50046875</v>
      </c>
      <c r="AA28" s="19">
        <f t="shared" si="5"/>
        <v>9679579.4995312504</v>
      </c>
      <c r="AB28" s="19">
        <f t="shared" si="6"/>
        <v>2581220.473125</v>
      </c>
      <c r="AC28" s="19">
        <f t="shared" si="7"/>
        <v>7098359.0264062509</v>
      </c>
      <c r="AD28" s="19">
        <f t="shared" si="8"/>
        <v>2581220.473125</v>
      </c>
      <c r="AE28" s="19">
        <f t="shared" si="9"/>
        <v>4517138.5532812513</v>
      </c>
      <c r="AF28" s="19">
        <f t="shared" si="10"/>
        <v>2581220.473125</v>
      </c>
      <c r="AG28" s="19">
        <f t="shared" si="11"/>
        <v>1935918.0801562513</v>
      </c>
      <c r="AH28" s="19">
        <f t="shared" si="12"/>
        <v>1935918.0801562513</v>
      </c>
      <c r="AI28" s="19">
        <f t="shared" si="13"/>
        <v>0</v>
      </c>
      <c r="AJ28" s="19">
        <f t="shared" si="14"/>
        <v>0</v>
      </c>
      <c r="AK28" s="20">
        <f t="shared" si="15"/>
        <v>0</v>
      </c>
    </row>
    <row r="29" spans="2:37" s="3" customFormat="1" ht="84.75" hidden="1" customHeight="1" outlineLevel="1" x14ac:dyDescent="0.2">
      <c r="B29" s="15" t="s">
        <v>89</v>
      </c>
      <c r="C29" s="16" t="s">
        <v>44</v>
      </c>
      <c r="D29" s="17">
        <v>195</v>
      </c>
      <c r="E29" s="10" t="s">
        <v>90</v>
      </c>
      <c r="F29" s="10" t="s">
        <v>86</v>
      </c>
      <c r="G29" s="33">
        <v>7951</v>
      </c>
      <c r="H29" s="18">
        <f>IFERROR(INDEX(#REF!,MATCH(G29,#REF!,0)),G29)</f>
        <v>7951</v>
      </c>
      <c r="I29" s="11"/>
      <c r="J29" s="11" t="s">
        <v>68</v>
      </c>
      <c r="K29" s="11"/>
      <c r="L29" s="11" t="s">
        <v>808</v>
      </c>
      <c r="M29" s="11">
        <v>0</v>
      </c>
      <c r="N29" s="19">
        <v>7397844.5300000003</v>
      </c>
      <c r="O29" s="19">
        <v>29090424.780000001</v>
      </c>
      <c r="P29" s="19">
        <v>29090424.780000001</v>
      </c>
      <c r="Q29" s="19">
        <v>20139524.780000001</v>
      </c>
      <c r="R29" s="13">
        <f t="shared" si="2"/>
        <v>8950900</v>
      </c>
      <c r="S29" s="11"/>
      <c r="T29" s="19">
        <v>1044271.69</v>
      </c>
      <c r="U29" s="11"/>
      <c r="V29" s="19">
        <v>29090424.780000001</v>
      </c>
      <c r="W29" s="19">
        <v>21183796.469999999</v>
      </c>
      <c r="X29" s="19">
        <v>7906628.3099999996</v>
      </c>
      <c r="Y29" s="19">
        <f t="shared" si="3"/>
        <v>149181.66553846156</v>
      </c>
      <c r="Z29" s="19">
        <f t="shared" si="4"/>
        <v>1790180.0176923077</v>
      </c>
      <c r="AA29" s="19">
        <f t="shared" si="5"/>
        <v>7160719.9823076921</v>
      </c>
      <c r="AB29" s="19">
        <f t="shared" si="6"/>
        <v>1790179.9864615388</v>
      </c>
      <c r="AC29" s="19">
        <f t="shared" si="7"/>
        <v>5370539.9958461532</v>
      </c>
      <c r="AD29" s="19">
        <f t="shared" si="8"/>
        <v>1790179.9864615388</v>
      </c>
      <c r="AE29" s="19">
        <f t="shared" si="9"/>
        <v>3580360.0093846144</v>
      </c>
      <c r="AF29" s="19">
        <f t="shared" si="10"/>
        <v>1790179.9864615388</v>
      </c>
      <c r="AG29" s="19">
        <f t="shared" si="11"/>
        <v>1790180.0229230756</v>
      </c>
      <c r="AH29" s="19">
        <f t="shared" si="12"/>
        <v>1790179.9864615388</v>
      </c>
      <c r="AI29" s="19">
        <f t="shared" si="13"/>
        <v>3.6461536772549152E-2</v>
      </c>
      <c r="AJ29" s="19">
        <f t="shared" si="14"/>
        <v>3.6461536772549152E-2</v>
      </c>
      <c r="AK29" s="20">
        <f t="shared" si="15"/>
        <v>0</v>
      </c>
    </row>
    <row r="30" spans="2:37" s="3" customFormat="1" ht="63.75" hidden="1" customHeight="1" outlineLevel="1" x14ac:dyDescent="0.2">
      <c r="B30" s="15" t="s">
        <v>91</v>
      </c>
      <c r="C30" s="16" t="s">
        <v>44</v>
      </c>
      <c r="D30" s="17">
        <v>60</v>
      </c>
      <c r="E30" s="10" t="s">
        <v>92</v>
      </c>
      <c r="F30" s="10" t="s">
        <v>93</v>
      </c>
      <c r="G30" s="33">
        <v>7953</v>
      </c>
      <c r="H30" s="18">
        <f>IFERROR(INDEX(#REF!,MATCH(G30,#REF!,0)),G30)</f>
        <v>7953</v>
      </c>
      <c r="I30" s="11"/>
      <c r="J30" s="11" t="s">
        <v>68</v>
      </c>
      <c r="K30" s="11"/>
      <c r="L30" s="11" t="s">
        <v>808</v>
      </c>
      <c r="M30" s="11">
        <v>0</v>
      </c>
      <c r="N30" s="19">
        <v>2231927.4300000002</v>
      </c>
      <c r="O30" s="19">
        <v>2094500</v>
      </c>
      <c r="P30" s="19">
        <v>2854434.77</v>
      </c>
      <c r="Q30" s="19">
        <v>759934.77</v>
      </c>
      <c r="R30" s="13">
        <f t="shared" si="2"/>
        <v>2094500</v>
      </c>
      <c r="S30" s="11"/>
      <c r="T30" s="19">
        <v>244358.31</v>
      </c>
      <c r="U30" s="11"/>
      <c r="V30" s="19">
        <v>2854434.77</v>
      </c>
      <c r="W30" s="19">
        <v>1004293.08</v>
      </c>
      <c r="X30" s="19">
        <v>1850141.69</v>
      </c>
      <c r="Y30" s="19">
        <f t="shared" si="3"/>
        <v>34908.333333333336</v>
      </c>
      <c r="Z30" s="19">
        <f t="shared" si="4"/>
        <v>418899.97666666668</v>
      </c>
      <c r="AA30" s="19">
        <f t="shared" si="5"/>
        <v>1675600.0233333334</v>
      </c>
      <c r="AB30" s="19">
        <f t="shared" si="6"/>
        <v>418900</v>
      </c>
      <c r="AC30" s="19">
        <f t="shared" si="7"/>
        <v>1256700.0233333334</v>
      </c>
      <c r="AD30" s="19">
        <f t="shared" si="8"/>
        <v>418900</v>
      </c>
      <c r="AE30" s="19">
        <f t="shared" si="9"/>
        <v>837800.02333333343</v>
      </c>
      <c r="AF30" s="19">
        <f t="shared" si="10"/>
        <v>418900</v>
      </c>
      <c r="AG30" s="19">
        <f t="shared" si="11"/>
        <v>418900.02333333343</v>
      </c>
      <c r="AH30" s="19">
        <f t="shared" si="12"/>
        <v>418900</v>
      </c>
      <c r="AI30" s="19">
        <f t="shared" si="13"/>
        <v>2.3333333432674408E-2</v>
      </c>
      <c r="AJ30" s="19">
        <f t="shared" si="14"/>
        <v>2.3333333432674408E-2</v>
      </c>
      <c r="AK30" s="20">
        <f t="shared" si="15"/>
        <v>0</v>
      </c>
    </row>
    <row r="31" spans="2:37" s="3" customFormat="1" ht="84.75" hidden="1" customHeight="1" outlineLevel="1" x14ac:dyDescent="0.2">
      <c r="B31" s="15" t="s">
        <v>94</v>
      </c>
      <c r="C31" s="16" t="s">
        <v>44</v>
      </c>
      <c r="D31" s="17">
        <v>195</v>
      </c>
      <c r="E31" s="10" t="s">
        <v>95</v>
      </c>
      <c r="F31" s="10" t="s">
        <v>86</v>
      </c>
      <c r="G31" s="33">
        <v>7954</v>
      </c>
      <c r="H31" s="18">
        <f>IFERROR(INDEX(#REF!,MATCH(G31,#REF!,0)),G31)</f>
        <v>7954</v>
      </c>
      <c r="I31" s="11"/>
      <c r="J31" s="11" t="s">
        <v>68</v>
      </c>
      <c r="K31" s="11"/>
      <c r="L31" s="11" t="s">
        <v>808</v>
      </c>
      <c r="M31" s="11">
        <v>0</v>
      </c>
      <c r="N31" s="19">
        <v>112849.43</v>
      </c>
      <c r="O31" s="19">
        <v>145275.15</v>
      </c>
      <c r="P31" s="19">
        <v>145275.15</v>
      </c>
      <c r="Q31" s="19">
        <v>100575.15</v>
      </c>
      <c r="R31" s="13">
        <f t="shared" si="2"/>
        <v>44700</v>
      </c>
      <c r="S31" s="11"/>
      <c r="T31" s="19">
        <v>5215</v>
      </c>
      <c r="U31" s="11"/>
      <c r="V31" s="19">
        <v>145275.15</v>
      </c>
      <c r="W31" s="19">
        <v>105790.15</v>
      </c>
      <c r="X31" s="19">
        <v>39485</v>
      </c>
      <c r="Y31" s="19">
        <f t="shared" si="3"/>
        <v>745.00076923076915</v>
      </c>
      <c r="Z31" s="19">
        <f t="shared" si="4"/>
        <v>8940.0038461538461</v>
      </c>
      <c r="AA31" s="19">
        <f t="shared" si="5"/>
        <v>35759.99615384615</v>
      </c>
      <c r="AB31" s="19">
        <f t="shared" si="6"/>
        <v>8940.0092307692303</v>
      </c>
      <c r="AC31" s="19">
        <f t="shared" si="7"/>
        <v>26819.986923076918</v>
      </c>
      <c r="AD31" s="19">
        <f t="shared" si="8"/>
        <v>8940.0092307692303</v>
      </c>
      <c r="AE31" s="19">
        <f t="shared" si="9"/>
        <v>17879.977692307686</v>
      </c>
      <c r="AF31" s="19">
        <f t="shared" si="10"/>
        <v>8940.0092307692303</v>
      </c>
      <c r="AG31" s="19">
        <f t="shared" si="11"/>
        <v>8939.9684615384558</v>
      </c>
      <c r="AH31" s="19">
        <f t="shared" si="12"/>
        <v>8939.9684615384558</v>
      </c>
      <c r="AI31" s="19">
        <f t="shared" si="13"/>
        <v>0</v>
      </c>
      <c r="AJ31" s="19">
        <f t="shared" si="14"/>
        <v>0</v>
      </c>
      <c r="AK31" s="20">
        <f t="shared" si="15"/>
        <v>0</v>
      </c>
    </row>
    <row r="32" spans="2:37" s="3" customFormat="1" ht="84.75" hidden="1" customHeight="1" outlineLevel="1" x14ac:dyDescent="0.2">
      <c r="B32" s="15" t="s">
        <v>96</v>
      </c>
      <c r="C32" s="16" t="s">
        <v>44</v>
      </c>
      <c r="D32" s="17">
        <v>180</v>
      </c>
      <c r="E32" s="10" t="s">
        <v>88</v>
      </c>
      <c r="F32" s="10" t="s">
        <v>81</v>
      </c>
      <c r="G32" s="33">
        <v>7961</v>
      </c>
      <c r="H32" s="18">
        <f>IFERROR(INDEX(#REF!,MATCH(G32,#REF!,0)),G32)</f>
        <v>7961</v>
      </c>
      <c r="I32" s="11"/>
      <c r="J32" s="11" t="s">
        <v>68</v>
      </c>
      <c r="K32" s="11"/>
      <c r="L32" s="11" t="s">
        <v>808</v>
      </c>
      <c r="M32" s="11">
        <v>0</v>
      </c>
      <c r="N32" s="19">
        <v>2493056.69</v>
      </c>
      <c r="O32" s="19">
        <v>9460792.0800000001</v>
      </c>
      <c r="P32" s="19">
        <v>9460792.0800000001</v>
      </c>
      <c r="Q32" s="19">
        <v>7095592.0800000001</v>
      </c>
      <c r="R32" s="13">
        <f t="shared" si="2"/>
        <v>2365200</v>
      </c>
      <c r="S32" s="11"/>
      <c r="T32" s="19">
        <v>367919.72</v>
      </c>
      <c r="U32" s="11"/>
      <c r="V32" s="19">
        <v>9460792.0800000001</v>
      </c>
      <c r="W32" s="19">
        <v>7463511.7999999998</v>
      </c>
      <c r="X32" s="19">
        <v>1997280.28</v>
      </c>
      <c r="Y32" s="19">
        <f t="shared" si="3"/>
        <v>52559.955999999998</v>
      </c>
      <c r="Z32" s="19">
        <f t="shared" si="4"/>
        <v>630719.5</v>
      </c>
      <c r="AA32" s="19">
        <f t="shared" si="5"/>
        <v>1734480.5</v>
      </c>
      <c r="AB32" s="19">
        <f t="shared" si="6"/>
        <v>630719.47199999995</v>
      </c>
      <c r="AC32" s="19">
        <f t="shared" si="7"/>
        <v>1103761.0279999999</v>
      </c>
      <c r="AD32" s="19">
        <f t="shared" si="8"/>
        <v>630719.47199999995</v>
      </c>
      <c r="AE32" s="19">
        <f t="shared" si="9"/>
        <v>473041.55599999998</v>
      </c>
      <c r="AF32" s="19">
        <f t="shared" si="10"/>
        <v>473041.55599999998</v>
      </c>
      <c r="AG32" s="19">
        <f t="shared" si="11"/>
        <v>0</v>
      </c>
      <c r="AH32" s="19">
        <f t="shared" si="12"/>
        <v>0</v>
      </c>
      <c r="AI32" s="19">
        <f t="shared" si="13"/>
        <v>0</v>
      </c>
      <c r="AJ32" s="19">
        <f t="shared" si="14"/>
        <v>0</v>
      </c>
      <c r="AK32" s="20">
        <f t="shared" si="15"/>
        <v>0</v>
      </c>
    </row>
    <row r="33" spans="2:37" s="3" customFormat="1" ht="84.75" hidden="1" customHeight="1" outlineLevel="1" x14ac:dyDescent="0.2">
      <c r="B33" s="15" t="s">
        <v>97</v>
      </c>
      <c r="C33" s="16" t="s">
        <v>44</v>
      </c>
      <c r="D33" s="17">
        <v>180</v>
      </c>
      <c r="E33" s="10" t="s">
        <v>88</v>
      </c>
      <c r="F33" s="10" t="s">
        <v>81</v>
      </c>
      <c r="G33" s="33">
        <v>7962</v>
      </c>
      <c r="H33" s="18">
        <f>IFERROR(INDEX(#REF!,MATCH(G33,#REF!,0)),G33)</f>
        <v>7962</v>
      </c>
      <c r="I33" s="11"/>
      <c r="J33" s="11" t="s">
        <v>68</v>
      </c>
      <c r="K33" s="11"/>
      <c r="L33" s="11" t="s">
        <v>808</v>
      </c>
      <c r="M33" s="11">
        <v>0</v>
      </c>
      <c r="N33" s="19">
        <v>2493056.69</v>
      </c>
      <c r="O33" s="19">
        <v>9460792.0800000001</v>
      </c>
      <c r="P33" s="19">
        <v>9460792.0800000001</v>
      </c>
      <c r="Q33" s="19">
        <v>7095592.0800000001</v>
      </c>
      <c r="R33" s="13">
        <f t="shared" si="2"/>
        <v>2365200</v>
      </c>
      <c r="S33" s="11"/>
      <c r="T33" s="19">
        <v>367919.72</v>
      </c>
      <c r="U33" s="11"/>
      <c r="V33" s="19">
        <v>9460792.0800000001</v>
      </c>
      <c r="W33" s="19">
        <v>7463511.7999999998</v>
      </c>
      <c r="X33" s="19">
        <v>1997280.28</v>
      </c>
      <c r="Y33" s="19">
        <f t="shared" si="3"/>
        <v>52559.955999999998</v>
      </c>
      <c r="Z33" s="19">
        <f t="shared" si="4"/>
        <v>630719.5</v>
      </c>
      <c r="AA33" s="19">
        <f t="shared" si="5"/>
        <v>1734480.5</v>
      </c>
      <c r="AB33" s="19">
        <f t="shared" si="6"/>
        <v>630719.47199999995</v>
      </c>
      <c r="AC33" s="19">
        <f t="shared" si="7"/>
        <v>1103761.0279999999</v>
      </c>
      <c r="AD33" s="19">
        <f t="shared" si="8"/>
        <v>630719.47199999995</v>
      </c>
      <c r="AE33" s="19">
        <f t="shared" si="9"/>
        <v>473041.55599999998</v>
      </c>
      <c r="AF33" s="19">
        <f t="shared" si="10"/>
        <v>473041.55599999998</v>
      </c>
      <c r="AG33" s="19">
        <f t="shared" si="11"/>
        <v>0</v>
      </c>
      <c r="AH33" s="19">
        <f t="shared" si="12"/>
        <v>0</v>
      </c>
      <c r="AI33" s="19">
        <f t="shared" si="13"/>
        <v>0</v>
      </c>
      <c r="AJ33" s="19">
        <f t="shared" si="14"/>
        <v>0</v>
      </c>
      <c r="AK33" s="20">
        <f t="shared" si="15"/>
        <v>0</v>
      </c>
    </row>
    <row r="34" spans="2:37" s="3" customFormat="1" ht="84.75" hidden="1" customHeight="1" outlineLevel="1" x14ac:dyDescent="0.2">
      <c r="B34" s="15" t="s">
        <v>98</v>
      </c>
      <c r="C34" s="16" t="s">
        <v>44</v>
      </c>
      <c r="D34" s="17">
        <v>195</v>
      </c>
      <c r="E34" s="10" t="s">
        <v>90</v>
      </c>
      <c r="F34" s="10" t="s">
        <v>86</v>
      </c>
      <c r="G34" s="33">
        <v>7963</v>
      </c>
      <c r="H34" s="18">
        <f>IFERROR(INDEX(#REF!,MATCH(G34,#REF!,0)),G34)</f>
        <v>7963</v>
      </c>
      <c r="I34" s="11"/>
      <c r="J34" s="11" t="s">
        <v>68</v>
      </c>
      <c r="K34" s="11"/>
      <c r="L34" s="11" t="s">
        <v>808</v>
      </c>
      <c r="M34" s="11">
        <v>0</v>
      </c>
      <c r="N34" s="19">
        <v>14908403.439999999</v>
      </c>
      <c r="O34" s="19">
        <v>25538824.870000001</v>
      </c>
      <c r="P34" s="19">
        <v>25538824.870000001</v>
      </c>
      <c r="Q34" s="19">
        <v>17680724.870000001</v>
      </c>
      <c r="R34" s="13">
        <f t="shared" si="2"/>
        <v>7858100</v>
      </c>
      <c r="S34" s="11"/>
      <c r="T34" s="19">
        <v>916778.31</v>
      </c>
      <c r="U34" s="11"/>
      <c r="V34" s="19">
        <v>25538824.870000001</v>
      </c>
      <c r="W34" s="19">
        <v>18597503.18</v>
      </c>
      <c r="X34" s="19">
        <v>6941321.6900000004</v>
      </c>
      <c r="Y34" s="19">
        <f t="shared" si="3"/>
        <v>130968.33266666667</v>
      </c>
      <c r="Z34" s="19">
        <f t="shared" si="4"/>
        <v>1571619.9733333334</v>
      </c>
      <c r="AA34" s="19">
        <f t="shared" si="5"/>
        <v>6286480.0266666664</v>
      </c>
      <c r="AB34" s="19">
        <f t="shared" si="6"/>
        <v>1571619.9920000001</v>
      </c>
      <c r="AC34" s="19">
        <f t="shared" si="7"/>
        <v>4714860.0346666668</v>
      </c>
      <c r="AD34" s="19">
        <f t="shared" si="8"/>
        <v>1571619.9920000001</v>
      </c>
      <c r="AE34" s="19">
        <f t="shared" si="9"/>
        <v>3143240.0426666667</v>
      </c>
      <c r="AF34" s="19">
        <f t="shared" si="10"/>
        <v>1571619.9920000001</v>
      </c>
      <c r="AG34" s="19">
        <f t="shared" si="11"/>
        <v>1571620.0506666666</v>
      </c>
      <c r="AH34" s="19">
        <f t="shared" si="12"/>
        <v>1571619.9920000001</v>
      </c>
      <c r="AI34" s="19">
        <f t="shared" si="13"/>
        <v>5.8666666503995657E-2</v>
      </c>
      <c r="AJ34" s="19">
        <f t="shared" si="14"/>
        <v>5.8666666503995657E-2</v>
      </c>
      <c r="AK34" s="20">
        <f t="shared" si="15"/>
        <v>0</v>
      </c>
    </row>
    <row r="35" spans="2:37" s="3" customFormat="1" ht="42.75" hidden="1" customHeight="1" outlineLevel="1" x14ac:dyDescent="0.2">
      <c r="B35" s="15" t="s">
        <v>99</v>
      </c>
      <c r="C35" s="16" t="s">
        <v>44</v>
      </c>
      <c r="D35" s="17">
        <v>195</v>
      </c>
      <c r="E35" s="10" t="s">
        <v>100</v>
      </c>
      <c r="F35" s="10" t="s">
        <v>86</v>
      </c>
      <c r="G35" s="33">
        <v>7964</v>
      </c>
      <c r="H35" s="18">
        <f>IFERROR(INDEX(#REF!,MATCH(G35,#REF!,0)),G35)</f>
        <v>7964</v>
      </c>
      <c r="I35" s="11"/>
      <c r="J35" s="11" t="s">
        <v>68</v>
      </c>
      <c r="K35" s="11"/>
      <c r="L35" s="11" t="s">
        <v>808</v>
      </c>
      <c r="M35" s="11">
        <v>0</v>
      </c>
      <c r="N35" s="19">
        <v>305993.90999999997</v>
      </c>
      <c r="O35" s="19">
        <v>509599.78</v>
      </c>
      <c r="P35" s="19">
        <v>509599.78</v>
      </c>
      <c r="Q35" s="19">
        <v>352799.78</v>
      </c>
      <c r="R35" s="13">
        <f t="shared" si="2"/>
        <v>156800</v>
      </c>
      <c r="S35" s="11"/>
      <c r="T35" s="19">
        <v>18293.310000000001</v>
      </c>
      <c r="U35" s="11"/>
      <c r="V35" s="19">
        <v>509599.78</v>
      </c>
      <c r="W35" s="19">
        <v>371093.09</v>
      </c>
      <c r="X35" s="19">
        <v>138506.69</v>
      </c>
      <c r="Y35" s="19">
        <f t="shared" si="3"/>
        <v>2613.3322051282053</v>
      </c>
      <c r="Z35" s="19">
        <f t="shared" si="4"/>
        <v>31359.971025641025</v>
      </c>
      <c r="AA35" s="19">
        <f t="shared" si="5"/>
        <v>125440.02897435898</v>
      </c>
      <c r="AB35" s="19">
        <f t="shared" si="6"/>
        <v>31359.986461538465</v>
      </c>
      <c r="AC35" s="19">
        <f t="shared" si="7"/>
        <v>94080.04251282051</v>
      </c>
      <c r="AD35" s="19">
        <f t="shared" si="8"/>
        <v>31359.986461538465</v>
      </c>
      <c r="AE35" s="19">
        <f t="shared" si="9"/>
        <v>62720.056051282045</v>
      </c>
      <c r="AF35" s="19">
        <f t="shared" si="10"/>
        <v>31359.986461538465</v>
      </c>
      <c r="AG35" s="19">
        <f t="shared" si="11"/>
        <v>31360.06958974358</v>
      </c>
      <c r="AH35" s="19">
        <f t="shared" si="12"/>
        <v>31359.986461538465</v>
      </c>
      <c r="AI35" s="19">
        <f t="shared" si="13"/>
        <v>8.3128205114917364E-2</v>
      </c>
      <c r="AJ35" s="19">
        <f t="shared" si="14"/>
        <v>8.3128205114917364E-2</v>
      </c>
      <c r="AK35" s="20">
        <f t="shared" si="15"/>
        <v>0</v>
      </c>
    </row>
    <row r="36" spans="2:37" s="3" customFormat="1" ht="63.75" hidden="1" customHeight="1" outlineLevel="1" x14ac:dyDescent="0.2">
      <c r="B36" s="15" t="s">
        <v>101</v>
      </c>
      <c r="C36" s="16" t="s">
        <v>44</v>
      </c>
      <c r="D36" s="17">
        <v>195</v>
      </c>
      <c r="E36" s="10" t="s">
        <v>92</v>
      </c>
      <c r="F36" s="10" t="s">
        <v>93</v>
      </c>
      <c r="G36" s="33">
        <v>7965</v>
      </c>
      <c r="H36" s="18">
        <f>IFERROR(INDEX(#REF!,MATCH(G36,#REF!,0)),G36)</f>
        <v>7965</v>
      </c>
      <c r="I36" s="11"/>
      <c r="J36" s="11" t="s">
        <v>68</v>
      </c>
      <c r="K36" s="11"/>
      <c r="L36" s="11" t="s">
        <v>808</v>
      </c>
      <c r="M36" s="11">
        <v>0</v>
      </c>
      <c r="N36" s="19">
        <v>108173.25</v>
      </c>
      <c r="O36" s="19">
        <v>180049.86</v>
      </c>
      <c r="P36" s="19">
        <v>180049.86</v>
      </c>
      <c r="Q36" s="19">
        <v>124649.86</v>
      </c>
      <c r="R36" s="13">
        <f t="shared" si="2"/>
        <v>55399.999999999985</v>
      </c>
      <c r="S36" s="11"/>
      <c r="T36" s="19">
        <v>6463.31</v>
      </c>
      <c r="U36" s="11"/>
      <c r="V36" s="19">
        <v>180049.86</v>
      </c>
      <c r="W36" s="19">
        <v>131113.17000000001</v>
      </c>
      <c r="X36" s="19">
        <v>48936.69</v>
      </c>
      <c r="Y36" s="19">
        <f t="shared" si="3"/>
        <v>923.33261538461534</v>
      </c>
      <c r="Z36" s="19">
        <f t="shared" si="4"/>
        <v>11079.973076923077</v>
      </c>
      <c r="AA36" s="19">
        <f t="shared" si="5"/>
        <v>44320.026923076904</v>
      </c>
      <c r="AB36" s="19">
        <f t="shared" si="6"/>
        <v>11079.991384615383</v>
      </c>
      <c r="AC36" s="19">
        <f t="shared" si="7"/>
        <v>33240.035538461525</v>
      </c>
      <c r="AD36" s="19">
        <f t="shared" si="8"/>
        <v>11079.991384615383</v>
      </c>
      <c r="AE36" s="19">
        <f t="shared" si="9"/>
        <v>22160.044153846142</v>
      </c>
      <c r="AF36" s="19">
        <f t="shared" si="10"/>
        <v>11079.991384615383</v>
      </c>
      <c r="AG36" s="19">
        <f t="shared" si="11"/>
        <v>11080.052769230759</v>
      </c>
      <c r="AH36" s="19">
        <f t="shared" si="12"/>
        <v>11079.991384615383</v>
      </c>
      <c r="AI36" s="19">
        <f t="shared" si="13"/>
        <v>6.1384615375573048E-2</v>
      </c>
      <c r="AJ36" s="19">
        <f t="shared" si="14"/>
        <v>6.1384615375573048E-2</v>
      </c>
      <c r="AK36" s="20">
        <f t="shared" si="15"/>
        <v>0</v>
      </c>
    </row>
    <row r="37" spans="2:37" s="3" customFormat="1" ht="74.25" hidden="1" customHeight="1" outlineLevel="1" x14ac:dyDescent="0.2">
      <c r="B37" s="15" t="s">
        <v>102</v>
      </c>
      <c r="C37" s="16" t="s">
        <v>44</v>
      </c>
      <c r="D37" s="17">
        <v>195</v>
      </c>
      <c r="E37" s="10" t="s">
        <v>85</v>
      </c>
      <c r="F37" s="10" t="s">
        <v>86</v>
      </c>
      <c r="G37" s="33">
        <v>7967</v>
      </c>
      <c r="H37" s="18">
        <f>IFERROR(INDEX(#REF!,MATCH(G37,#REF!,0)),G37)</f>
        <v>7967</v>
      </c>
      <c r="I37" s="11"/>
      <c r="J37" s="11" t="s">
        <v>68</v>
      </c>
      <c r="K37" s="11"/>
      <c r="L37" s="11" t="s">
        <v>1407</v>
      </c>
      <c r="M37" s="11">
        <v>0</v>
      </c>
      <c r="N37" s="19">
        <v>253579.63</v>
      </c>
      <c r="O37" s="19">
        <v>422499.93</v>
      </c>
      <c r="P37" s="19">
        <v>422499.93</v>
      </c>
      <c r="Q37" s="19">
        <v>292499.93</v>
      </c>
      <c r="R37" s="13">
        <f t="shared" si="2"/>
        <v>130000</v>
      </c>
      <c r="S37" s="11"/>
      <c r="T37" s="19">
        <v>15166.69</v>
      </c>
      <c r="U37" s="11"/>
      <c r="V37" s="19">
        <v>422499.93</v>
      </c>
      <c r="W37" s="19">
        <v>307666.62</v>
      </c>
      <c r="X37" s="19">
        <v>114833.31</v>
      </c>
      <c r="Y37" s="19">
        <f t="shared" si="3"/>
        <v>2166.6663076923078</v>
      </c>
      <c r="Z37" s="19">
        <f t="shared" si="4"/>
        <v>26000.021538461537</v>
      </c>
      <c r="AA37" s="19">
        <f t="shared" si="5"/>
        <v>103999.97846153847</v>
      </c>
      <c r="AB37" s="19">
        <f t="shared" si="6"/>
        <v>25999.995692307693</v>
      </c>
      <c r="AC37" s="19">
        <f t="shared" si="7"/>
        <v>77999.982769230774</v>
      </c>
      <c r="AD37" s="19">
        <f t="shared" si="8"/>
        <v>25999.995692307693</v>
      </c>
      <c r="AE37" s="19">
        <f t="shared" si="9"/>
        <v>51999.987076923077</v>
      </c>
      <c r="AF37" s="19">
        <f t="shared" si="10"/>
        <v>25999.995692307693</v>
      </c>
      <c r="AG37" s="19">
        <f t="shared" si="11"/>
        <v>25999.991384615383</v>
      </c>
      <c r="AH37" s="19">
        <f t="shared" si="12"/>
        <v>25999.991384615383</v>
      </c>
      <c r="AI37" s="19">
        <f t="shared" si="13"/>
        <v>0</v>
      </c>
      <c r="AJ37" s="19">
        <f t="shared" si="14"/>
        <v>0</v>
      </c>
      <c r="AK37" s="20">
        <f t="shared" si="15"/>
        <v>0</v>
      </c>
    </row>
    <row r="38" spans="2:37" s="3" customFormat="1" ht="95.25" hidden="1" customHeight="1" outlineLevel="1" x14ac:dyDescent="0.2">
      <c r="B38" s="15" t="s">
        <v>103</v>
      </c>
      <c r="C38" s="16" t="s">
        <v>44</v>
      </c>
      <c r="D38" s="17">
        <v>195</v>
      </c>
      <c r="E38" s="10" t="s">
        <v>104</v>
      </c>
      <c r="F38" s="10" t="s">
        <v>93</v>
      </c>
      <c r="G38" s="33">
        <v>7969</v>
      </c>
      <c r="H38" s="18">
        <f>IFERROR(INDEX(#REF!,MATCH(G38,#REF!,0)),G38)</f>
        <v>7969</v>
      </c>
      <c r="I38" s="11"/>
      <c r="J38" s="11" t="s">
        <v>68</v>
      </c>
      <c r="K38" s="11"/>
      <c r="L38" s="11" t="s">
        <v>808</v>
      </c>
      <c r="M38" s="11">
        <v>0</v>
      </c>
      <c r="N38" s="19">
        <v>2623865.1800000002</v>
      </c>
      <c r="O38" s="19">
        <v>4410900.13</v>
      </c>
      <c r="P38" s="19">
        <v>4410900.13</v>
      </c>
      <c r="Q38" s="19">
        <v>3053700.13</v>
      </c>
      <c r="R38" s="13">
        <f t="shared" si="2"/>
        <v>1357200</v>
      </c>
      <c r="S38" s="11"/>
      <c r="T38" s="19">
        <v>158340</v>
      </c>
      <c r="U38" s="11"/>
      <c r="V38" s="19">
        <v>4410900.13</v>
      </c>
      <c r="W38" s="19">
        <v>3212040.13</v>
      </c>
      <c r="X38" s="19">
        <v>1198860</v>
      </c>
      <c r="Y38" s="19">
        <f t="shared" si="3"/>
        <v>22620.000666666667</v>
      </c>
      <c r="Z38" s="19">
        <f t="shared" si="4"/>
        <v>271440.0033333333</v>
      </c>
      <c r="AA38" s="19">
        <f t="shared" si="5"/>
        <v>1085759.9966666666</v>
      </c>
      <c r="AB38" s="19">
        <f t="shared" si="6"/>
        <v>271440.00800000003</v>
      </c>
      <c r="AC38" s="19">
        <f t="shared" si="7"/>
        <v>814319.98866666656</v>
      </c>
      <c r="AD38" s="19">
        <f t="shared" si="8"/>
        <v>271440.00800000003</v>
      </c>
      <c r="AE38" s="19">
        <f t="shared" si="9"/>
        <v>542879.98066666652</v>
      </c>
      <c r="AF38" s="19">
        <f t="shared" si="10"/>
        <v>271440.00800000003</v>
      </c>
      <c r="AG38" s="19">
        <f t="shared" si="11"/>
        <v>271439.97266666649</v>
      </c>
      <c r="AH38" s="19">
        <f t="shared" si="12"/>
        <v>271439.97266666649</v>
      </c>
      <c r="AI38" s="19">
        <f t="shared" si="13"/>
        <v>0</v>
      </c>
      <c r="AJ38" s="19">
        <f t="shared" si="14"/>
        <v>0</v>
      </c>
      <c r="AK38" s="20">
        <f t="shared" si="15"/>
        <v>0</v>
      </c>
    </row>
    <row r="39" spans="2:37" s="3" customFormat="1" ht="74.25" hidden="1" customHeight="1" outlineLevel="1" x14ac:dyDescent="0.2">
      <c r="B39" s="15" t="s">
        <v>105</v>
      </c>
      <c r="C39" s="16" t="s">
        <v>44</v>
      </c>
      <c r="D39" s="17">
        <v>168</v>
      </c>
      <c r="E39" s="10" t="s">
        <v>106</v>
      </c>
      <c r="F39" s="10" t="s">
        <v>81</v>
      </c>
      <c r="G39" s="33">
        <v>7975</v>
      </c>
      <c r="H39" s="18">
        <f>IFERROR(INDEX(#REF!,MATCH(G39,#REF!,0)),G39)</f>
        <v>7975</v>
      </c>
      <c r="I39" s="11"/>
      <c r="J39" s="11" t="s">
        <v>68</v>
      </c>
      <c r="K39" s="11"/>
      <c r="L39" s="11" t="s">
        <v>808</v>
      </c>
      <c r="M39" s="11">
        <v>0</v>
      </c>
      <c r="N39" s="19">
        <v>99557.78</v>
      </c>
      <c r="O39" s="19">
        <v>295279.12</v>
      </c>
      <c r="P39" s="19">
        <v>295279.12</v>
      </c>
      <c r="Q39" s="19">
        <v>237279.12</v>
      </c>
      <c r="R39" s="13">
        <f t="shared" si="2"/>
        <v>58000</v>
      </c>
      <c r="S39" s="11"/>
      <c r="T39" s="19">
        <v>12303.27</v>
      </c>
      <c r="U39" s="11"/>
      <c r="V39" s="19">
        <v>295279.12</v>
      </c>
      <c r="W39" s="19">
        <v>249582.39</v>
      </c>
      <c r="X39" s="19">
        <v>45696.73</v>
      </c>
      <c r="Y39" s="19">
        <f t="shared" si="3"/>
        <v>1757.6138095238096</v>
      </c>
      <c r="Z39" s="19">
        <f t="shared" si="4"/>
        <v>21091.339047619047</v>
      </c>
      <c r="AA39" s="19">
        <f t="shared" si="5"/>
        <v>36908.660952380953</v>
      </c>
      <c r="AB39" s="19">
        <f t="shared" si="6"/>
        <v>21091.365714285716</v>
      </c>
      <c r="AC39" s="19">
        <f t="shared" si="7"/>
        <v>15817.295238095237</v>
      </c>
      <c r="AD39" s="19">
        <f t="shared" si="8"/>
        <v>15817.295238095237</v>
      </c>
      <c r="AE39" s="19">
        <f t="shared" si="9"/>
        <v>0</v>
      </c>
      <c r="AF39" s="19">
        <f t="shared" si="10"/>
        <v>0</v>
      </c>
      <c r="AG39" s="19">
        <f t="shared" si="11"/>
        <v>0</v>
      </c>
      <c r="AH39" s="19">
        <f t="shared" si="12"/>
        <v>0</v>
      </c>
      <c r="AI39" s="19">
        <f t="shared" si="13"/>
        <v>0</v>
      </c>
      <c r="AJ39" s="19">
        <f t="shared" si="14"/>
        <v>0</v>
      </c>
      <c r="AK39" s="20">
        <f t="shared" si="15"/>
        <v>0</v>
      </c>
    </row>
    <row r="40" spans="2:37" s="3" customFormat="1" ht="84.75" hidden="1" customHeight="1" outlineLevel="1" x14ac:dyDescent="0.2">
      <c r="B40" s="15" t="s">
        <v>107</v>
      </c>
      <c r="C40" s="16" t="s">
        <v>44</v>
      </c>
      <c r="D40" s="17">
        <v>195</v>
      </c>
      <c r="E40" s="10" t="s">
        <v>90</v>
      </c>
      <c r="F40" s="10" t="s">
        <v>86</v>
      </c>
      <c r="G40" s="33">
        <v>7985</v>
      </c>
      <c r="H40" s="18">
        <f>IFERROR(INDEX(#REF!,MATCH(G40,#REF!,0)),G40)</f>
        <v>7985</v>
      </c>
      <c r="I40" s="11"/>
      <c r="J40" s="11" t="s">
        <v>68</v>
      </c>
      <c r="K40" s="11"/>
      <c r="L40" s="11" t="s">
        <v>808</v>
      </c>
      <c r="M40" s="11">
        <v>0</v>
      </c>
      <c r="N40" s="19">
        <v>7591181.8300000001</v>
      </c>
      <c r="O40" s="19">
        <v>13553800.109999999</v>
      </c>
      <c r="P40" s="19">
        <v>13553800.109999999</v>
      </c>
      <c r="Q40" s="19">
        <v>9383400.1099999994</v>
      </c>
      <c r="R40" s="13">
        <f t="shared" si="2"/>
        <v>4170400</v>
      </c>
      <c r="S40" s="11"/>
      <c r="T40" s="19">
        <v>486546.69</v>
      </c>
      <c r="U40" s="11"/>
      <c r="V40" s="19">
        <v>13553800.109999999</v>
      </c>
      <c r="W40" s="19">
        <v>9869946.8000000007</v>
      </c>
      <c r="X40" s="19">
        <v>3683853.31</v>
      </c>
      <c r="Y40" s="19">
        <f t="shared" si="3"/>
        <v>69506.667230769221</v>
      </c>
      <c r="Z40" s="19">
        <f t="shared" si="4"/>
        <v>834080.02615384618</v>
      </c>
      <c r="AA40" s="19">
        <f t="shared" si="5"/>
        <v>3336319.9738461538</v>
      </c>
      <c r="AB40" s="19">
        <f t="shared" si="6"/>
        <v>834080.00676923059</v>
      </c>
      <c r="AC40" s="19">
        <f t="shared" si="7"/>
        <v>2502239.9670769232</v>
      </c>
      <c r="AD40" s="19">
        <f t="shared" si="8"/>
        <v>834080.00676923059</v>
      </c>
      <c r="AE40" s="19">
        <f t="shared" si="9"/>
        <v>1668159.9603076926</v>
      </c>
      <c r="AF40" s="19">
        <f t="shared" si="10"/>
        <v>834080.00676923059</v>
      </c>
      <c r="AG40" s="19">
        <f t="shared" si="11"/>
        <v>834079.95353846205</v>
      </c>
      <c r="AH40" s="19">
        <f t="shared" si="12"/>
        <v>834079.95353846205</v>
      </c>
      <c r="AI40" s="19">
        <f t="shared" si="13"/>
        <v>0</v>
      </c>
      <c r="AJ40" s="19">
        <f t="shared" si="14"/>
        <v>0</v>
      </c>
      <c r="AK40" s="20">
        <f t="shared" si="15"/>
        <v>0</v>
      </c>
    </row>
    <row r="41" spans="2:37" s="3" customFormat="1" ht="84.75" hidden="1" customHeight="1" outlineLevel="1" x14ac:dyDescent="0.2">
      <c r="B41" s="15" t="s">
        <v>108</v>
      </c>
      <c r="C41" s="16" t="s">
        <v>44</v>
      </c>
      <c r="D41" s="17">
        <v>60</v>
      </c>
      <c r="E41" s="10" t="s">
        <v>109</v>
      </c>
      <c r="F41" s="10" t="s">
        <v>93</v>
      </c>
      <c r="G41" s="33">
        <v>7989</v>
      </c>
      <c r="H41" s="18">
        <f>IFERROR(INDEX(#REF!,MATCH(G41,#REF!,0)),G41)</f>
        <v>7989</v>
      </c>
      <c r="I41" s="11"/>
      <c r="J41" s="11" t="s">
        <v>68</v>
      </c>
      <c r="K41" s="11"/>
      <c r="L41" s="11" t="s">
        <v>808</v>
      </c>
      <c r="M41" s="11">
        <v>0</v>
      </c>
      <c r="N41" s="19">
        <v>2157054.63</v>
      </c>
      <c r="O41" s="19">
        <v>2020400</v>
      </c>
      <c r="P41" s="19">
        <v>2482844.85</v>
      </c>
      <c r="Q41" s="19">
        <v>462444.85</v>
      </c>
      <c r="R41" s="13">
        <f t="shared" si="2"/>
        <v>2020400</v>
      </c>
      <c r="S41" s="11"/>
      <c r="T41" s="19">
        <v>235713.31</v>
      </c>
      <c r="U41" s="11"/>
      <c r="V41" s="19">
        <v>2482844.85</v>
      </c>
      <c r="W41" s="19">
        <v>698158.16</v>
      </c>
      <c r="X41" s="19">
        <v>1784686.69</v>
      </c>
      <c r="Y41" s="19">
        <f t="shared" si="3"/>
        <v>33673.333333333336</v>
      </c>
      <c r="Z41" s="19">
        <f t="shared" si="4"/>
        <v>404079.97666666668</v>
      </c>
      <c r="AA41" s="19">
        <f t="shared" si="5"/>
        <v>1616320.0233333334</v>
      </c>
      <c r="AB41" s="19">
        <f t="shared" si="6"/>
        <v>404080</v>
      </c>
      <c r="AC41" s="19">
        <f t="shared" si="7"/>
        <v>1212240.0233333334</v>
      </c>
      <c r="AD41" s="19">
        <f t="shared" si="8"/>
        <v>404080</v>
      </c>
      <c r="AE41" s="19">
        <f t="shared" si="9"/>
        <v>808160.02333333343</v>
      </c>
      <c r="AF41" s="19">
        <f t="shared" si="10"/>
        <v>404080</v>
      </c>
      <c r="AG41" s="19">
        <f t="shared" si="11"/>
        <v>404080.02333333343</v>
      </c>
      <c r="AH41" s="19">
        <f t="shared" si="12"/>
        <v>404080</v>
      </c>
      <c r="AI41" s="19">
        <f t="shared" si="13"/>
        <v>2.3333333432674408E-2</v>
      </c>
      <c r="AJ41" s="19">
        <f t="shared" si="14"/>
        <v>2.3333333432674408E-2</v>
      </c>
      <c r="AK41" s="20">
        <f t="shared" si="15"/>
        <v>0</v>
      </c>
    </row>
    <row r="42" spans="2:37" s="3" customFormat="1" ht="42.75" hidden="1" customHeight="1" outlineLevel="1" x14ac:dyDescent="0.2">
      <c r="B42" s="15" t="s">
        <v>110</v>
      </c>
      <c r="C42" s="16" t="s">
        <v>44</v>
      </c>
      <c r="D42" s="17">
        <v>195</v>
      </c>
      <c r="E42" s="10" t="s">
        <v>100</v>
      </c>
      <c r="F42" s="10" t="s">
        <v>86</v>
      </c>
      <c r="G42" s="33">
        <v>7990</v>
      </c>
      <c r="H42" s="18">
        <f>IFERROR(INDEX(#REF!,MATCH(G42,#REF!,0)),G42)</f>
        <v>7990</v>
      </c>
      <c r="I42" s="11"/>
      <c r="J42" s="11" t="s">
        <v>68</v>
      </c>
      <c r="K42" s="11"/>
      <c r="L42" s="11" t="s">
        <v>808</v>
      </c>
      <c r="M42" s="11">
        <v>0</v>
      </c>
      <c r="N42" s="19">
        <v>274833.86</v>
      </c>
      <c r="O42" s="19">
        <v>457925.05</v>
      </c>
      <c r="P42" s="19">
        <v>457925.05</v>
      </c>
      <c r="Q42" s="19">
        <v>317025.05</v>
      </c>
      <c r="R42" s="13">
        <f t="shared" si="2"/>
        <v>140900</v>
      </c>
      <c r="S42" s="11"/>
      <c r="T42" s="19">
        <v>16438.310000000001</v>
      </c>
      <c r="U42" s="11"/>
      <c r="V42" s="19">
        <v>457925.05</v>
      </c>
      <c r="W42" s="19">
        <v>333463.36</v>
      </c>
      <c r="X42" s="19">
        <v>124461.69</v>
      </c>
      <c r="Y42" s="19">
        <f t="shared" si="3"/>
        <v>2348.3335897435895</v>
      </c>
      <c r="Z42" s="19">
        <f t="shared" si="4"/>
        <v>28179.977948717948</v>
      </c>
      <c r="AA42" s="19">
        <f t="shared" si="5"/>
        <v>112720.02205128205</v>
      </c>
      <c r="AB42" s="19">
        <f t="shared" si="6"/>
        <v>28180.003076923073</v>
      </c>
      <c r="AC42" s="19">
        <f t="shared" si="7"/>
        <v>84540.018974358973</v>
      </c>
      <c r="AD42" s="19">
        <f t="shared" si="8"/>
        <v>28180.003076923073</v>
      </c>
      <c r="AE42" s="19">
        <f t="shared" si="9"/>
        <v>56360.0158974359</v>
      </c>
      <c r="AF42" s="19">
        <f t="shared" si="10"/>
        <v>28180.003076923073</v>
      </c>
      <c r="AG42" s="19">
        <f t="shared" si="11"/>
        <v>28180.012820512828</v>
      </c>
      <c r="AH42" s="19">
        <f t="shared" si="12"/>
        <v>28180.003076923073</v>
      </c>
      <c r="AI42" s="19">
        <f t="shared" si="13"/>
        <v>9.7435897550894879E-3</v>
      </c>
      <c r="AJ42" s="19">
        <f t="shared" si="14"/>
        <v>9.7435897550894879E-3</v>
      </c>
      <c r="AK42" s="20">
        <f t="shared" si="15"/>
        <v>0</v>
      </c>
    </row>
    <row r="43" spans="2:37" s="3" customFormat="1" ht="74.25" hidden="1" customHeight="1" outlineLevel="1" x14ac:dyDescent="0.2">
      <c r="B43" s="15" t="s">
        <v>111</v>
      </c>
      <c r="C43" s="16" t="s">
        <v>44</v>
      </c>
      <c r="D43" s="17">
        <v>168</v>
      </c>
      <c r="E43" s="10" t="s">
        <v>106</v>
      </c>
      <c r="F43" s="10" t="s">
        <v>81</v>
      </c>
      <c r="G43" s="33">
        <v>7993</v>
      </c>
      <c r="H43" s="18">
        <f>IFERROR(INDEX(#REF!,MATCH(G43,#REF!,0)),G43)</f>
        <v>7993</v>
      </c>
      <c r="I43" s="11"/>
      <c r="J43" s="11" t="s">
        <v>68</v>
      </c>
      <c r="K43" s="11"/>
      <c r="L43" s="11" t="s">
        <v>1407</v>
      </c>
      <c r="M43" s="11">
        <v>0</v>
      </c>
      <c r="N43" s="19">
        <v>1779652.04</v>
      </c>
      <c r="O43" s="19">
        <v>8402551.9600000009</v>
      </c>
      <c r="P43" s="19">
        <v>8402551.9600000009</v>
      </c>
      <c r="Q43" s="19">
        <v>6752051.96</v>
      </c>
      <c r="R43" s="13">
        <f t="shared" si="2"/>
        <v>1650500.0000000009</v>
      </c>
      <c r="S43" s="11"/>
      <c r="T43" s="19">
        <v>350106.33</v>
      </c>
      <c r="U43" s="11"/>
      <c r="V43" s="19">
        <v>8402551.9600000009</v>
      </c>
      <c r="W43" s="19">
        <v>7102158.29</v>
      </c>
      <c r="X43" s="19">
        <v>1300393.67</v>
      </c>
      <c r="Y43" s="19">
        <f t="shared" si="3"/>
        <v>50015.190238095245</v>
      </c>
      <c r="Z43" s="19">
        <f t="shared" si="4"/>
        <v>600182.28119047626</v>
      </c>
      <c r="AA43" s="19">
        <f t="shared" si="5"/>
        <v>1050317.7188095246</v>
      </c>
      <c r="AB43" s="19">
        <f t="shared" si="6"/>
        <v>600182.28285714297</v>
      </c>
      <c r="AC43" s="19">
        <f t="shared" si="7"/>
        <v>450135.43595238158</v>
      </c>
      <c r="AD43" s="19">
        <f t="shared" si="8"/>
        <v>450135.43595238158</v>
      </c>
      <c r="AE43" s="19">
        <f t="shared" si="9"/>
        <v>0</v>
      </c>
      <c r="AF43" s="19">
        <f t="shared" si="10"/>
        <v>0</v>
      </c>
      <c r="AG43" s="19">
        <f t="shared" si="11"/>
        <v>0</v>
      </c>
      <c r="AH43" s="19">
        <f t="shared" si="12"/>
        <v>0</v>
      </c>
      <c r="AI43" s="19">
        <f t="shared" si="13"/>
        <v>0</v>
      </c>
      <c r="AJ43" s="19">
        <f t="shared" si="14"/>
        <v>0</v>
      </c>
      <c r="AK43" s="20">
        <f t="shared" si="15"/>
        <v>0</v>
      </c>
    </row>
    <row r="44" spans="2:37" s="3" customFormat="1" ht="74.25" hidden="1" customHeight="1" outlineLevel="1" x14ac:dyDescent="0.2">
      <c r="B44" s="15" t="s">
        <v>111</v>
      </c>
      <c r="C44" s="16" t="s">
        <v>44</v>
      </c>
      <c r="D44" s="17">
        <v>168</v>
      </c>
      <c r="E44" s="10" t="s">
        <v>106</v>
      </c>
      <c r="F44" s="10" t="s">
        <v>81</v>
      </c>
      <c r="G44" s="33">
        <v>7994</v>
      </c>
      <c r="H44" s="18">
        <f>IFERROR(INDEX(#REF!,MATCH(G44,#REF!,0)),G44)</f>
        <v>7994</v>
      </c>
      <c r="I44" s="11"/>
      <c r="J44" s="11" t="s">
        <v>68</v>
      </c>
      <c r="K44" s="11"/>
      <c r="L44" s="11" t="s">
        <v>1407</v>
      </c>
      <c r="M44" s="11">
        <v>0</v>
      </c>
      <c r="N44" s="19">
        <v>1779652.04</v>
      </c>
      <c r="O44" s="19">
        <v>8402551.9600000009</v>
      </c>
      <c r="P44" s="19">
        <v>8402551.9600000009</v>
      </c>
      <c r="Q44" s="19">
        <v>6752051.96</v>
      </c>
      <c r="R44" s="13">
        <f t="shared" si="2"/>
        <v>1650500.0000000009</v>
      </c>
      <c r="S44" s="11"/>
      <c r="T44" s="19">
        <v>350106.33</v>
      </c>
      <c r="U44" s="11"/>
      <c r="V44" s="19">
        <v>8402551.9600000009</v>
      </c>
      <c r="W44" s="19">
        <v>7102158.29</v>
      </c>
      <c r="X44" s="19">
        <v>1300393.67</v>
      </c>
      <c r="Y44" s="19">
        <f t="shared" si="3"/>
        <v>50015.190238095245</v>
      </c>
      <c r="Z44" s="19">
        <f t="shared" si="4"/>
        <v>600182.28119047626</v>
      </c>
      <c r="AA44" s="19">
        <f t="shared" si="5"/>
        <v>1050317.7188095246</v>
      </c>
      <c r="AB44" s="19">
        <f t="shared" si="6"/>
        <v>600182.28285714297</v>
      </c>
      <c r="AC44" s="19">
        <f t="shared" si="7"/>
        <v>450135.43595238158</v>
      </c>
      <c r="AD44" s="19">
        <f t="shared" si="8"/>
        <v>450135.43595238158</v>
      </c>
      <c r="AE44" s="19">
        <f t="shared" si="9"/>
        <v>0</v>
      </c>
      <c r="AF44" s="19">
        <f t="shared" si="10"/>
        <v>0</v>
      </c>
      <c r="AG44" s="19">
        <f t="shared" si="11"/>
        <v>0</v>
      </c>
      <c r="AH44" s="19">
        <f t="shared" si="12"/>
        <v>0</v>
      </c>
      <c r="AI44" s="19">
        <f t="shared" si="13"/>
        <v>0</v>
      </c>
      <c r="AJ44" s="19">
        <f t="shared" si="14"/>
        <v>0</v>
      </c>
      <c r="AK44" s="20">
        <f t="shared" si="15"/>
        <v>0</v>
      </c>
    </row>
    <row r="45" spans="2:37" s="3" customFormat="1" ht="84.75" hidden="1" customHeight="1" outlineLevel="1" x14ac:dyDescent="0.2">
      <c r="B45" s="15" t="s">
        <v>112</v>
      </c>
      <c r="C45" s="16" t="s">
        <v>44</v>
      </c>
      <c r="D45" s="17">
        <v>168</v>
      </c>
      <c r="E45" s="10" t="s">
        <v>113</v>
      </c>
      <c r="F45" s="10" t="s">
        <v>81</v>
      </c>
      <c r="G45" s="33">
        <v>8002</v>
      </c>
      <c r="H45" s="18">
        <f>IFERROR(INDEX(#REF!,MATCH(G45,#REF!,0)),G45)</f>
        <v>8002</v>
      </c>
      <c r="I45" s="11"/>
      <c r="J45" s="11" t="s">
        <v>68</v>
      </c>
      <c r="K45" s="11"/>
      <c r="L45" s="11" t="s">
        <v>808</v>
      </c>
      <c r="M45" s="11">
        <v>0</v>
      </c>
      <c r="N45" s="19">
        <v>304935.14</v>
      </c>
      <c r="O45" s="19">
        <v>651127.65</v>
      </c>
      <c r="P45" s="19">
        <v>651127.65</v>
      </c>
      <c r="Q45" s="19">
        <v>523227.65</v>
      </c>
      <c r="R45" s="13">
        <f t="shared" si="2"/>
        <v>127900</v>
      </c>
      <c r="S45" s="11"/>
      <c r="T45" s="19">
        <v>27130.32</v>
      </c>
      <c r="U45" s="11"/>
      <c r="V45" s="19">
        <v>651127.65</v>
      </c>
      <c r="W45" s="19">
        <v>550357.97</v>
      </c>
      <c r="X45" s="19">
        <v>100769.68</v>
      </c>
      <c r="Y45" s="19">
        <f t="shared" si="3"/>
        <v>3875.7598214285717</v>
      </c>
      <c r="Z45" s="19">
        <f t="shared" si="4"/>
        <v>46509.119107142862</v>
      </c>
      <c r="AA45" s="19">
        <f t="shared" si="5"/>
        <v>81390.880892857138</v>
      </c>
      <c r="AB45" s="19">
        <f t="shared" si="6"/>
        <v>46509.117857142861</v>
      </c>
      <c r="AC45" s="19">
        <f t="shared" si="7"/>
        <v>34881.763035714277</v>
      </c>
      <c r="AD45" s="19">
        <f t="shared" si="8"/>
        <v>34881.763035714277</v>
      </c>
      <c r="AE45" s="19">
        <f t="shared" si="9"/>
        <v>0</v>
      </c>
      <c r="AF45" s="19">
        <f t="shared" si="10"/>
        <v>0</v>
      </c>
      <c r="AG45" s="19">
        <f t="shared" si="11"/>
        <v>0</v>
      </c>
      <c r="AH45" s="19">
        <f t="shared" si="12"/>
        <v>0</v>
      </c>
      <c r="AI45" s="19">
        <f t="shared" si="13"/>
        <v>0</v>
      </c>
      <c r="AJ45" s="19">
        <f t="shared" si="14"/>
        <v>0</v>
      </c>
      <c r="AK45" s="20">
        <f t="shared" si="15"/>
        <v>0</v>
      </c>
    </row>
    <row r="46" spans="2:37" s="3" customFormat="1" ht="84.75" hidden="1" customHeight="1" outlineLevel="1" x14ac:dyDescent="0.2">
      <c r="B46" s="15" t="s">
        <v>112</v>
      </c>
      <c r="C46" s="16" t="s">
        <v>44</v>
      </c>
      <c r="D46" s="17">
        <v>168</v>
      </c>
      <c r="E46" s="10" t="s">
        <v>113</v>
      </c>
      <c r="F46" s="10" t="s">
        <v>81</v>
      </c>
      <c r="G46" s="33">
        <v>8003</v>
      </c>
      <c r="H46" s="18">
        <f>IFERROR(INDEX(#REF!,MATCH(G46,#REF!,0)),G46)</f>
        <v>8003</v>
      </c>
      <c r="I46" s="11"/>
      <c r="J46" s="11" t="s">
        <v>68</v>
      </c>
      <c r="K46" s="11"/>
      <c r="L46" s="11" t="s">
        <v>808</v>
      </c>
      <c r="M46" s="11">
        <v>0</v>
      </c>
      <c r="N46" s="19">
        <v>304935.14</v>
      </c>
      <c r="O46" s="19">
        <v>651127.65</v>
      </c>
      <c r="P46" s="19">
        <v>651127.65</v>
      </c>
      <c r="Q46" s="19">
        <v>523227.65</v>
      </c>
      <c r="R46" s="13">
        <f t="shared" si="2"/>
        <v>127900</v>
      </c>
      <c r="S46" s="11"/>
      <c r="T46" s="19">
        <v>27130.32</v>
      </c>
      <c r="U46" s="11"/>
      <c r="V46" s="19">
        <v>651127.65</v>
      </c>
      <c r="W46" s="19">
        <v>550357.97</v>
      </c>
      <c r="X46" s="19">
        <v>100769.68</v>
      </c>
      <c r="Y46" s="19">
        <f t="shared" si="3"/>
        <v>3875.7598214285717</v>
      </c>
      <c r="Z46" s="19">
        <f t="shared" si="4"/>
        <v>46509.119107142862</v>
      </c>
      <c r="AA46" s="19">
        <f t="shared" si="5"/>
        <v>81390.880892857138</v>
      </c>
      <c r="AB46" s="19">
        <f t="shared" si="6"/>
        <v>46509.117857142861</v>
      </c>
      <c r="AC46" s="19">
        <f t="shared" si="7"/>
        <v>34881.763035714277</v>
      </c>
      <c r="AD46" s="19">
        <f t="shared" si="8"/>
        <v>34881.763035714277</v>
      </c>
      <c r="AE46" s="19">
        <f t="shared" si="9"/>
        <v>0</v>
      </c>
      <c r="AF46" s="19">
        <f t="shared" si="10"/>
        <v>0</v>
      </c>
      <c r="AG46" s="19">
        <f t="shared" si="11"/>
        <v>0</v>
      </c>
      <c r="AH46" s="19">
        <f t="shared" si="12"/>
        <v>0</v>
      </c>
      <c r="AI46" s="19">
        <f t="shared" si="13"/>
        <v>0</v>
      </c>
      <c r="AJ46" s="19">
        <f t="shared" si="14"/>
        <v>0</v>
      </c>
      <c r="AK46" s="20">
        <f t="shared" si="15"/>
        <v>0</v>
      </c>
    </row>
    <row r="47" spans="2:37" s="3" customFormat="1" ht="74.25" hidden="1" customHeight="1" outlineLevel="1" x14ac:dyDescent="0.2">
      <c r="B47" s="15" t="s">
        <v>114</v>
      </c>
      <c r="C47" s="16" t="s">
        <v>44</v>
      </c>
      <c r="D47" s="17">
        <v>168</v>
      </c>
      <c r="E47" s="10" t="s">
        <v>106</v>
      </c>
      <c r="F47" s="10" t="s">
        <v>81</v>
      </c>
      <c r="G47" s="33">
        <v>8080</v>
      </c>
      <c r="H47" s="18">
        <f>IFERROR(INDEX(#REF!,MATCH(G47,#REF!,0)),G47)</f>
        <v>8080</v>
      </c>
      <c r="I47" s="11"/>
      <c r="J47" s="11" t="s">
        <v>68</v>
      </c>
      <c r="K47" s="11"/>
      <c r="L47" s="11" t="s">
        <v>808</v>
      </c>
      <c r="M47" s="11">
        <v>0</v>
      </c>
      <c r="N47" s="19">
        <v>234315.92</v>
      </c>
      <c r="O47" s="19">
        <v>924005.26</v>
      </c>
      <c r="P47" s="19">
        <v>924005.26</v>
      </c>
      <c r="Q47" s="19">
        <v>742505.26</v>
      </c>
      <c r="R47" s="13">
        <f t="shared" si="2"/>
        <v>181500</v>
      </c>
      <c r="S47" s="11"/>
      <c r="T47" s="19">
        <v>38500.21</v>
      </c>
      <c r="U47" s="11"/>
      <c r="V47" s="19">
        <v>924005.26</v>
      </c>
      <c r="W47" s="19">
        <v>781005.47</v>
      </c>
      <c r="X47" s="19">
        <v>142999.79</v>
      </c>
      <c r="Y47" s="19">
        <f t="shared" si="3"/>
        <v>5500.0313095238098</v>
      </c>
      <c r="Z47" s="19">
        <f t="shared" si="4"/>
        <v>66000.366547619051</v>
      </c>
      <c r="AA47" s="19">
        <f t="shared" si="5"/>
        <v>115499.63345238095</v>
      </c>
      <c r="AB47" s="19">
        <f t="shared" si="6"/>
        <v>66000.375714285721</v>
      </c>
      <c r="AC47" s="19">
        <f t="shared" si="7"/>
        <v>49499.257738095228</v>
      </c>
      <c r="AD47" s="19">
        <f t="shared" si="8"/>
        <v>49499.257738095228</v>
      </c>
      <c r="AE47" s="19">
        <f t="shared" si="9"/>
        <v>0</v>
      </c>
      <c r="AF47" s="19">
        <f t="shared" si="10"/>
        <v>0</v>
      </c>
      <c r="AG47" s="19">
        <f t="shared" si="11"/>
        <v>0</v>
      </c>
      <c r="AH47" s="19">
        <f t="shared" si="12"/>
        <v>0</v>
      </c>
      <c r="AI47" s="19">
        <f t="shared" si="13"/>
        <v>0</v>
      </c>
      <c r="AJ47" s="19">
        <f t="shared" si="14"/>
        <v>0</v>
      </c>
      <c r="AK47" s="20">
        <f t="shared" si="15"/>
        <v>0</v>
      </c>
    </row>
    <row r="48" spans="2:37" s="3" customFormat="1" ht="74.25" hidden="1" customHeight="1" outlineLevel="1" x14ac:dyDescent="0.2">
      <c r="B48" s="15" t="s">
        <v>114</v>
      </c>
      <c r="C48" s="16" t="s">
        <v>44</v>
      </c>
      <c r="D48" s="17">
        <v>168</v>
      </c>
      <c r="E48" s="10" t="s">
        <v>106</v>
      </c>
      <c r="F48" s="10" t="s">
        <v>81</v>
      </c>
      <c r="G48" s="33">
        <v>8081</v>
      </c>
      <c r="H48" s="18">
        <f>IFERROR(INDEX(#REF!,MATCH(G48,#REF!,0)),G48)</f>
        <v>8081</v>
      </c>
      <c r="I48" s="11"/>
      <c r="J48" s="11" t="s">
        <v>68</v>
      </c>
      <c r="K48" s="11"/>
      <c r="L48" s="11" t="s">
        <v>808</v>
      </c>
      <c r="M48" s="11">
        <v>0</v>
      </c>
      <c r="N48" s="19">
        <v>412282.03</v>
      </c>
      <c r="O48" s="19">
        <v>923999.08</v>
      </c>
      <c r="P48" s="19">
        <v>923999.08</v>
      </c>
      <c r="Q48" s="19">
        <v>742499.08</v>
      </c>
      <c r="R48" s="13">
        <f t="shared" si="2"/>
        <v>181500</v>
      </c>
      <c r="S48" s="11"/>
      <c r="T48" s="19">
        <v>38499.93</v>
      </c>
      <c r="U48" s="11"/>
      <c r="V48" s="19">
        <v>923999.08</v>
      </c>
      <c r="W48" s="19">
        <v>780999.01</v>
      </c>
      <c r="X48" s="19">
        <v>143000.07</v>
      </c>
      <c r="Y48" s="19">
        <f t="shared" si="3"/>
        <v>5499.9945238095233</v>
      </c>
      <c r="Z48" s="19">
        <f t="shared" si="4"/>
        <v>65999.902619047614</v>
      </c>
      <c r="AA48" s="19">
        <f t="shared" si="5"/>
        <v>115500.09738095239</v>
      </c>
      <c r="AB48" s="19">
        <f t="shared" si="6"/>
        <v>65999.934285714276</v>
      </c>
      <c r="AC48" s="19">
        <f t="shared" si="7"/>
        <v>49500.163095238109</v>
      </c>
      <c r="AD48" s="19">
        <f t="shared" si="8"/>
        <v>49500.163095238109</v>
      </c>
      <c r="AE48" s="19">
        <f t="shared" si="9"/>
        <v>0</v>
      </c>
      <c r="AF48" s="19">
        <f t="shared" si="10"/>
        <v>0</v>
      </c>
      <c r="AG48" s="19">
        <f t="shared" si="11"/>
        <v>0</v>
      </c>
      <c r="AH48" s="19">
        <f t="shared" si="12"/>
        <v>0</v>
      </c>
      <c r="AI48" s="19">
        <f t="shared" si="13"/>
        <v>0</v>
      </c>
      <c r="AJ48" s="19">
        <f t="shared" si="14"/>
        <v>0</v>
      </c>
      <c r="AK48" s="20">
        <f t="shared" si="15"/>
        <v>0</v>
      </c>
    </row>
    <row r="49" spans="2:37" s="3" customFormat="1" ht="95.25" hidden="1" customHeight="1" outlineLevel="1" x14ac:dyDescent="0.2">
      <c r="B49" s="15" t="s">
        <v>115</v>
      </c>
      <c r="C49" s="16" t="s">
        <v>44</v>
      </c>
      <c r="D49" s="17">
        <v>153</v>
      </c>
      <c r="E49" s="10" t="s">
        <v>104</v>
      </c>
      <c r="F49" s="10" t="s">
        <v>93</v>
      </c>
      <c r="G49" s="33">
        <v>8121</v>
      </c>
      <c r="H49" s="18">
        <f>IFERROR(INDEX(#REF!,MATCH(G49,#REF!,0)),G49)</f>
        <v>8121</v>
      </c>
      <c r="I49" s="11"/>
      <c r="J49" s="11" t="s">
        <v>68</v>
      </c>
      <c r="K49" s="11"/>
      <c r="L49" s="11" t="s">
        <v>808</v>
      </c>
      <c r="M49" s="11">
        <v>0</v>
      </c>
      <c r="N49" s="19">
        <v>40811.9</v>
      </c>
      <c r="O49" s="19">
        <v>23800</v>
      </c>
      <c r="P49" s="19">
        <v>380873.43</v>
      </c>
      <c r="Q49" s="19">
        <v>357073.43</v>
      </c>
      <c r="R49" s="13">
        <f t="shared" si="2"/>
        <v>23800</v>
      </c>
      <c r="S49" s="11"/>
      <c r="T49" s="19">
        <v>1088.92</v>
      </c>
      <c r="U49" s="11"/>
      <c r="V49" s="19">
        <v>380873.43</v>
      </c>
      <c r="W49" s="19">
        <v>358162.35</v>
      </c>
      <c r="X49" s="19">
        <v>22711.08</v>
      </c>
      <c r="Y49" s="19">
        <f t="shared" si="3"/>
        <v>155.55555555555554</v>
      </c>
      <c r="Z49" s="19">
        <f t="shared" si="4"/>
        <v>1866.6977777777779</v>
      </c>
      <c r="AA49" s="19">
        <f t="shared" si="5"/>
        <v>21933.302222222221</v>
      </c>
      <c r="AB49" s="19">
        <f t="shared" si="6"/>
        <v>1866.6666666666665</v>
      </c>
      <c r="AC49" s="19">
        <f t="shared" si="7"/>
        <v>20066.635555555553</v>
      </c>
      <c r="AD49" s="19">
        <f t="shared" si="8"/>
        <v>1866.6666666666665</v>
      </c>
      <c r="AE49" s="19">
        <f t="shared" si="9"/>
        <v>18199.968888888885</v>
      </c>
      <c r="AF49" s="19">
        <f t="shared" si="10"/>
        <v>1866.6666666666665</v>
      </c>
      <c r="AG49" s="19">
        <f t="shared" si="11"/>
        <v>16333.302222222219</v>
      </c>
      <c r="AH49" s="19">
        <f t="shared" si="12"/>
        <v>1866.6666666666665</v>
      </c>
      <c r="AI49" s="19">
        <f t="shared" si="13"/>
        <v>14466.635555555553</v>
      </c>
      <c r="AJ49" s="19">
        <f t="shared" si="14"/>
        <v>1866.6666666666665</v>
      </c>
      <c r="AK49" s="20">
        <f t="shared" si="15"/>
        <v>12599.968888888887</v>
      </c>
    </row>
    <row r="50" spans="2:37" s="3" customFormat="1" ht="53.25" hidden="1" customHeight="1" outlineLevel="1" x14ac:dyDescent="0.2">
      <c r="B50" s="15" t="s">
        <v>116</v>
      </c>
      <c r="C50" s="16" t="s">
        <v>44</v>
      </c>
      <c r="D50" s="17">
        <v>26</v>
      </c>
      <c r="E50" s="10" t="s">
        <v>117</v>
      </c>
      <c r="F50" s="10" t="s">
        <v>86</v>
      </c>
      <c r="G50" s="33">
        <v>8123</v>
      </c>
      <c r="H50" s="18">
        <f>IFERROR(INDEX(#REF!,MATCH(G50,#REF!,0)),G50)</f>
        <v>8123</v>
      </c>
      <c r="I50" s="11"/>
      <c r="J50" s="11" t="s">
        <v>68</v>
      </c>
      <c r="K50" s="11"/>
      <c r="L50" s="11" t="s">
        <v>1407</v>
      </c>
      <c r="M50" s="11">
        <v>0</v>
      </c>
      <c r="N50" s="19">
        <v>223093.22</v>
      </c>
      <c r="O50" s="19">
        <v>129900</v>
      </c>
      <c r="P50" s="19">
        <v>2078419.1</v>
      </c>
      <c r="Q50" s="19">
        <v>1948519.1</v>
      </c>
      <c r="R50" s="13">
        <f t="shared" si="2"/>
        <v>129900</v>
      </c>
      <c r="S50" s="11"/>
      <c r="T50" s="19">
        <v>34973.050000000003</v>
      </c>
      <c r="U50" s="11"/>
      <c r="V50" s="19">
        <v>2078419.1</v>
      </c>
      <c r="W50" s="19">
        <v>1983492.15</v>
      </c>
      <c r="X50" s="19">
        <v>94926.95</v>
      </c>
      <c r="Y50" s="19">
        <f t="shared" si="3"/>
        <v>4996.1538461538457</v>
      </c>
      <c r="Z50" s="19">
        <f t="shared" si="4"/>
        <v>59953.81923076923</v>
      </c>
      <c r="AA50" s="19">
        <f t="shared" si="5"/>
        <v>69946.180769230763</v>
      </c>
      <c r="AB50" s="19">
        <f t="shared" si="6"/>
        <v>59953.846153846149</v>
      </c>
      <c r="AC50" s="19">
        <f t="shared" si="7"/>
        <v>9992.3346153846142</v>
      </c>
      <c r="AD50" s="19">
        <f t="shared" si="8"/>
        <v>9992.3346153846142</v>
      </c>
      <c r="AE50" s="19">
        <f t="shared" si="9"/>
        <v>0</v>
      </c>
      <c r="AF50" s="19">
        <f t="shared" si="10"/>
        <v>0</v>
      </c>
      <c r="AG50" s="19">
        <f t="shared" si="11"/>
        <v>0</v>
      </c>
      <c r="AH50" s="19">
        <f t="shared" si="12"/>
        <v>0</v>
      </c>
      <c r="AI50" s="19">
        <f t="shared" si="13"/>
        <v>0</v>
      </c>
      <c r="AJ50" s="19">
        <f t="shared" si="14"/>
        <v>0</v>
      </c>
      <c r="AK50" s="20">
        <f t="shared" si="15"/>
        <v>0</v>
      </c>
    </row>
    <row r="51" spans="2:37" s="3" customFormat="1" ht="84.75" hidden="1" customHeight="1" outlineLevel="1" x14ac:dyDescent="0.2">
      <c r="B51" s="15" t="s">
        <v>118</v>
      </c>
      <c r="C51" s="16" t="s">
        <v>44</v>
      </c>
      <c r="D51" s="17">
        <v>216</v>
      </c>
      <c r="E51" s="10" t="s">
        <v>119</v>
      </c>
      <c r="F51" s="10" t="s">
        <v>120</v>
      </c>
      <c r="G51" s="33">
        <v>8126</v>
      </c>
      <c r="H51" s="18">
        <f>IFERROR(INDEX(#REF!,MATCH(G51,#REF!,0)),G51)</f>
        <v>8126</v>
      </c>
      <c r="I51" s="11"/>
      <c r="J51" s="11" t="s">
        <v>68</v>
      </c>
      <c r="K51" s="11"/>
      <c r="L51" s="11" t="s">
        <v>1407</v>
      </c>
      <c r="M51" s="11">
        <v>0</v>
      </c>
      <c r="N51" s="19">
        <v>266854.08</v>
      </c>
      <c r="O51" s="19">
        <v>397868.12</v>
      </c>
      <c r="P51" s="19">
        <v>397868.12</v>
      </c>
      <c r="Q51" s="19">
        <v>248668.12</v>
      </c>
      <c r="R51" s="13">
        <f t="shared" si="2"/>
        <v>149200</v>
      </c>
      <c r="S51" s="11"/>
      <c r="T51" s="19">
        <v>12893.86</v>
      </c>
      <c r="U51" s="11"/>
      <c r="V51" s="19">
        <v>397868.12</v>
      </c>
      <c r="W51" s="19">
        <v>261561.98</v>
      </c>
      <c r="X51" s="19">
        <v>136306.14000000001</v>
      </c>
      <c r="Y51" s="19">
        <f t="shared" si="3"/>
        <v>1841.9820370370371</v>
      </c>
      <c r="Z51" s="19">
        <f t="shared" si="4"/>
        <v>22103.770185185185</v>
      </c>
      <c r="AA51" s="19">
        <f t="shared" si="5"/>
        <v>127096.22981481481</v>
      </c>
      <c r="AB51" s="19">
        <f t="shared" si="6"/>
        <v>22103.784444444445</v>
      </c>
      <c r="AC51" s="19">
        <f t="shared" si="7"/>
        <v>104992.44537037036</v>
      </c>
      <c r="AD51" s="19">
        <f t="shared" si="8"/>
        <v>22103.784444444445</v>
      </c>
      <c r="AE51" s="19">
        <f t="shared" si="9"/>
        <v>82888.660925925913</v>
      </c>
      <c r="AF51" s="19">
        <f t="shared" si="10"/>
        <v>22103.784444444445</v>
      </c>
      <c r="AG51" s="19">
        <f t="shared" si="11"/>
        <v>60784.876481481464</v>
      </c>
      <c r="AH51" s="19">
        <f t="shared" si="12"/>
        <v>22103.784444444445</v>
      </c>
      <c r="AI51" s="19">
        <f t="shared" si="13"/>
        <v>38681.092037037015</v>
      </c>
      <c r="AJ51" s="19">
        <f t="shared" si="14"/>
        <v>22103.784444444445</v>
      </c>
      <c r="AK51" s="20">
        <f t="shared" si="15"/>
        <v>16577.30759259257</v>
      </c>
    </row>
    <row r="52" spans="2:37" s="3" customFormat="1" ht="84.75" hidden="1" customHeight="1" outlineLevel="1" x14ac:dyDescent="0.2">
      <c r="B52" s="15" t="s">
        <v>121</v>
      </c>
      <c r="C52" s="16" t="s">
        <v>44</v>
      </c>
      <c r="D52" s="17">
        <v>53</v>
      </c>
      <c r="E52" s="10" t="s">
        <v>90</v>
      </c>
      <c r="F52" s="10" t="s">
        <v>86</v>
      </c>
      <c r="G52" s="33">
        <v>8129</v>
      </c>
      <c r="H52" s="18">
        <f>IFERROR(INDEX(#REF!,MATCH(G52,#REF!,0)),G52)</f>
        <v>8129</v>
      </c>
      <c r="I52" s="11"/>
      <c r="J52" s="11" t="s">
        <v>68</v>
      </c>
      <c r="K52" s="11"/>
      <c r="L52" s="11" t="s">
        <v>1407</v>
      </c>
      <c r="M52" s="11">
        <v>0</v>
      </c>
      <c r="N52" s="19">
        <v>432693.01</v>
      </c>
      <c r="O52" s="19">
        <v>121000</v>
      </c>
      <c r="P52" s="19">
        <v>1935986.52</v>
      </c>
      <c r="Q52" s="19">
        <v>1814986.52</v>
      </c>
      <c r="R52" s="13">
        <f t="shared" si="2"/>
        <v>121000</v>
      </c>
      <c r="S52" s="11"/>
      <c r="T52" s="19">
        <v>15981.14</v>
      </c>
      <c r="U52" s="11"/>
      <c r="V52" s="19">
        <v>1935986.52</v>
      </c>
      <c r="W52" s="19">
        <v>1830967.66</v>
      </c>
      <c r="X52" s="19">
        <v>105018.86</v>
      </c>
      <c r="Y52" s="19">
        <f t="shared" si="3"/>
        <v>2283.0188679245284</v>
      </c>
      <c r="Z52" s="19">
        <f t="shared" si="4"/>
        <v>27396.234339622642</v>
      </c>
      <c r="AA52" s="19">
        <f t="shared" si="5"/>
        <v>93603.765660377365</v>
      </c>
      <c r="AB52" s="19">
        <f t="shared" si="6"/>
        <v>27396.226415094341</v>
      </c>
      <c r="AC52" s="19">
        <f t="shared" si="7"/>
        <v>66207.539245283027</v>
      </c>
      <c r="AD52" s="19">
        <f t="shared" si="8"/>
        <v>27396.226415094341</v>
      </c>
      <c r="AE52" s="19">
        <f t="shared" si="9"/>
        <v>38811.31283018869</v>
      </c>
      <c r="AF52" s="19">
        <f t="shared" si="10"/>
        <v>27396.226415094341</v>
      </c>
      <c r="AG52" s="19">
        <f t="shared" si="11"/>
        <v>11415.086415094349</v>
      </c>
      <c r="AH52" s="19">
        <f t="shared" si="12"/>
        <v>11415.086415094349</v>
      </c>
      <c r="AI52" s="19">
        <f t="shared" si="13"/>
        <v>0</v>
      </c>
      <c r="AJ52" s="19">
        <f t="shared" si="14"/>
        <v>0</v>
      </c>
      <c r="AK52" s="20">
        <f t="shared" si="15"/>
        <v>0</v>
      </c>
    </row>
    <row r="53" spans="2:37" s="3" customFormat="1" ht="74.25" hidden="1" customHeight="1" outlineLevel="1" x14ac:dyDescent="0.2">
      <c r="B53" s="15" t="s">
        <v>122</v>
      </c>
      <c r="C53" s="16" t="s">
        <v>44</v>
      </c>
      <c r="D53" s="17">
        <v>204</v>
      </c>
      <c r="E53" s="10" t="s">
        <v>106</v>
      </c>
      <c r="F53" s="10" t="s">
        <v>81</v>
      </c>
      <c r="G53" s="33">
        <v>8130</v>
      </c>
      <c r="H53" s="18">
        <f>IFERROR(INDEX(#REF!,MATCH(G53,#REF!,0)),G53)</f>
        <v>8130</v>
      </c>
      <c r="I53" s="11"/>
      <c r="J53" s="11" t="s">
        <v>68</v>
      </c>
      <c r="K53" s="11"/>
      <c r="L53" s="11" t="s">
        <v>1407</v>
      </c>
      <c r="M53" s="11">
        <v>0</v>
      </c>
      <c r="N53" s="19">
        <v>429134.75</v>
      </c>
      <c r="O53" s="19">
        <v>1290520.5</v>
      </c>
      <c r="P53" s="19">
        <v>1290520.5</v>
      </c>
      <c r="Q53" s="19">
        <v>854020.5</v>
      </c>
      <c r="R53" s="13">
        <f t="shared" si="2"/>
        <v>436500</v>
      </c>
      <c r="S53" s="11"/>
      <c r="T53" s="19">
        <v>44282.559999999998</v>
      </c>
      <c r="U53" s="11"/>
      <c r="V53" s="19">
        <v>1290520.5</v>
      </c>
      <c r="W53" s="19">
        <v>898303.06</v>
      </c>
      <c r="X53" s="19">
        <v>392217.44</v>
      </c>
      <c r="Y53" s="19">
        <f t="shared" si="3"/>
        <v>6326.0808823529414</v>
      </c>
      <c r="Z53" s="19">
        <f t="shared" si="4"/>
        <v>75912.964411764697</v>
      </c>
      <c r="AA53" s="19">
        <f t="shared" si="5"/>
        <v>360587.0355882353</v>
      </c>
      <c r="AB53" s="19">
        <f t="shared" si="6"/>
        <v>75912.970588235301</v>
      </c>
      <c r="AC53" s="19">
        <f t="shared" si="7"/>
        <v>284674.065</v>
      </c>
      <c r="AD53" s="19">
        <f t="shared" si="8"/>
        <v>75912.970588235301</v>
      </c>
      <c r="AE53" s="19">
        <f t="shared" si="9"/>
        <v>208761.0944117647</v>
      </c>
      <c r="AF53" s="19">
        <f t="shared" si="10"/>
        <v>75912.970588235301</v>
      </c>
      <c r="AG53" s="19">
        <f t="shared" si="11"/>
        <v>132848.1238235294</v>
      </c>
      <c r="AH53" s="19">
        <f t="shared" si="12"/>
        <v>75912.970588235301</v>
      </c>
      <c r="AI53" s="19">
        <f t="shared" si="13"/>
        <v>56935.153235294099</v>
      </c>
      <c r="AJ53" s="19">
        <f t="shared" si="14"/>
        <v>56935.153235294099</v>
      </c>
      <c r="AK53" s="20">
        <f t="shared" si="15"/>
        <v>0</v>
      </c>
    </row>
    <row r="54" spans="2:37" s="3" customFormat="1" ht="74.25" hidden="1" customHeight="1" outlineLevel="1" x14ac:dyDescent="0.2">
      <c r="B54" s="15" t="s">
        <v>123</v>
      </c>
      <c r="C54" s="16" t="s">
        <v>44</v>
      </c>
      <c r="D54" s="17">
        <v>168</v>
      </c>
      <c r="E54" s="10" t="s">
        <v>106</v>
      </c>
      <c r="F54" s="10" t="s">
        <v>81</v>
      </c>
      <c r="G54" s="33">
        <v>8131</v>
      </c>
      <c r="H54" s="18">
        <f>IFERROR(INDEX(#REF!,MATCH(G54,#REF!,0)),G54)</f>
        <v>8131</v>
      </c>
      <c r="I54" s="11"/>
      <c r="J54" s="11" t="s">
        <v>68</v>
      </c>
      <c r="K54" s="11"/>
      <c r="L54" s="11" t="s">
        <v>1407</v>
      </c>
      <c r="M54" s="11">
        <v>0</v>
      </c>
      <c r="N54" s="19">
        <v>359219.5</v>
      </c>
      <c r="O54" s="19">
        <v>1270690.54</v>
      </c>
      <c r="P54" s="19">
        <v>1270690.54</v>
      </c>
      <c r="Q54" s="19">
        <v>1021090.54</v>
      </c>
      <c r="R54" s="13">
        <f t="shared" si="2"/>
        <v>249600</v>
      </c>
      <c r="S54" s="11"/>
      <c r="T54" s="19">
        <v>52945.41</v>
      </c>
      <c r="U54" s="11"/>
      <c r="V54" s="19">
        <v>1270690.54</v>
      </c>
      <c r="W54" s="19">
        <v>1074035.95</v>
      </c>
      <c r="X54" s="19">
        <v>196654.59</v>
      </c>
      <c r="Y54" s="19">
        <f t="shared" si="3"/>
        <v>7563.6341666666667</v>
      </c>
      <c r="Z54" s="19">
        <f>MIN((T54+Y54*5),(P54-Q54))</f>
        <v>90763.580833333341</v>
      </c>
      <c r="AA54" s="19">
        <f t="shared" si="5"/>
        <v>158836.41916666666</v>
      </c>
      <c r="AB54" s="19">
        <f t="shared" si="6"/>
        <v>90763.61</v>
      </c>
      <c r="AC54" s="19">
        <f t="shared" si="7"/>
        <v>68072.809166666659</v>
      </c>
      <c r="AD54" s="19">
        <f t="shared" si="8"/>
        <v>68072.809166666659</v>
      </c>
      <c r="AE54" s="19">
        <f t="shared" si="9"/>
        <v>0</v>
      </c>
      <c r="AF54" s="19">
        <f t="shared" si="10"/>
        <v>0</v>
      </c>
      <c r="AG54" s="19">
        <f t="shared" si="11"/>
        <v>0</v>
      </c>
      <c r="AH54" s="19">
        <f t="shared" si="12"/>
        <v>0</v>
      </c>
      <c r="AI54" s="19">
        <f t="shared" si="13"/>
        <v>0</v>
      </c>
      <c r="AJ54" s="19">
        <f t="shared" si="14"/>
        <v>0</v>
      </c>
      <c r="AK54" s="20">
        <f t="shared" si="15"/>
        <v>0</v>
      </c>
    </row>
    <row r="55" spans="2:37" s="3" customFormat="1" ht="53.25" hidden="1" customHeight="1" outlineLevel="1" x14ac:dyDescent="0.2">
      <c r="B55" s="15" t="s">
        <v>124</v>
      </c>
      <c r="C55" s="16" t="s">
        <v>44</v>
      </c>
      <c r="D55" s="17">
        <v>195</v>
      </c>
      <c r="E55" s="10" t="s">
        <v>117</v>
      </c>
      <c r="F55" s="10" t="s">
        <v>86</v>
      </c>
      <c r="G55" s="33">
        <v>8151</v>
      </c>
      <c r="H55" s="18">
        <f>IFERROR(INDEX(#REF!,MATCH(G55,#REF!,0)),G55)</f>
        <v>8151</v>
      </c>
      <c r="I55" s="11"/>
      <c r="J55" s="11" t="s">
        <v>68</v>
      </c>
      <c r="K55" s="11"/>
      <c r="L55" s="11" t="s">
        <v>1407</v>
      </c>
      <c r="M55" s="11">
        <v>0</v>
      </c>
      <c r="N55" s="19">
        <v>108789.53</v>
      </c>
      <c r="O55" s="19">
        <v>181350.08</v>
      </c>
      <c r="P55" s="19">
        <v>181350.08</v>
      </c>
      <c r="Q55" s="19">
        <v>125550.08</v>
      </c>
      <c r="R55" s="13">
        <f t="shared" si="2"/>
        <v>55799.999999999985</v>
      </c>
      <c r="S55" s="11"/>
      <c r="T55" s="19">
        <v>6510</v>
      </c>
      <c r="U55" s="11"/>
      <c r="V55" s="19">
        <v>181350.08</v>
      </c>
      <c r="W55" s="19">
        <v>132060.07999999999</v>
      </c>
      <c r="X55" s="19">
        <v>49290</v>
      </c>
      <c r="Y55" s="19">
        <f t="shared" si="3"/>
        <v>930.00041025641019</v>
      </c>
      <c r="Z55" s="19">
        <f t="shared" si="4"/>
        <v>11160.002051282052</v>
      </c>
      <c r="AA55" s="19">
        <f t="shared" si="5"/>
        <v>44639.997948717937</v>
      </c>
      <c r="AB55" s="19">
        <f t="shared" si="6"/>
        <v>11160.004923076922</v>
      </c>
      <c r="AC55" s="19">
        <f t="shared" si="7"/>
        <v>33479.993025641015</v>
      </c>
      <c r="AD55" s="19">
        <f t="shared" si="8"/>
        <v>11160.004923076922</v>
      </c>
      <c r="AE55" s="19">
        <f t="shared" si="9"/>
        <v>22319.988102564093</v>
      </c>
      <c r="AF55" s="19">
        <f t="shared" si="10"/>
        <v>11160.004923076922</v>
      </c>
      <c r="AG55" s="19">
        <f t="shared" si="11"/>
        <v>11159.983179487172</v>
      </c>
      <c r="AH55" s="19">
        <f t="shared" si="12"/>
        <v>11159.983179487172</v>
      </c>
      <c r="AI55" s="19">
        <f t="shared" si="13"/>
        <v>0</v>
      </c>
      <c r="AJ55" s="19">
        <f t="shared" si="14"/>
        <v>0</v>
      </c>
      <c r="AK55" s="20">
        <f t="shared" si="15"/>
        <v>0</v>
      </c>
    </row>
    <row r="56" spans="2:37" s="3" customFormat="1" ht="74.25" hidden="1" customHeight="1" outlineLevel="1" x14ac:dyDescent="0.2">
      <c r="B56" s="15" t="s">
        <v>125</v>
      </c>
      <c r="C56" s="16" t="s">
        <v>44</v>
      </c>
      <c r="D56" s="17">
        <v>180</v>
      </c>
      <c r="E56" s="10" t="s">
        <v>106</v>
      </c>
      <c r="F56" s="10" t="s">
        <v>81</v>
      </c>
      <c r="G56" s="33">
        <v>8551</v>
      </c>
      <c r="H56" s="18">
        <f>IFERROR(INDEX(#REF!,MATCH(G56,#REF!,0)),G56)</f>
        <v>8551</v>
      </c>
      <c r="I56" s="11"/>
      <c r="J56" s="11" t="s">
        <v>68</v>
      </c>
      <c r="K56" s="11"/>
      <c r="L56" s="11" t="s">
        <v>1407</v>
      </c>
      <c r="M56" s="11">
        <v>0</v>
      </c>
      <c r="N56" s="19">
        <v>143666.41</v>
      </c>
      <c r="O56" s="19">
        <v>267602.01</v>
      </c>
      <c r="P56" s="19">
        <v>267602.01</v>
      </c>
      <c r="Q56" s="19">
        <v>200702.01</v>
      </c>
      <c r="R56" s="13">
        <f t="shared" si="2"/>
        <v>66900</v>
      </c>
      <c r="S56" s="11"/>
      <c r="T56" s="19">
        <v>10406.76</v>
      </c>
      <c r="U56" s="11"/>
      <c r="V56" s="19">
        <v>267602.01</v>
      </c>
      <c r="W56" s="19">
        <v>211108.77</v>
      </c>
      <c r="X56" s="19">
        <v>56493.24</v>
      </c>
      <c r="Y56" s="19">
        <f t="shared" si="3"/>
        <v>1486.6778333333334</v>
      </c>
      <c r="Z56" s="19">
        <f t="shared" si="4"/>
        <v>17840.149166666666</v>
      </c>
      <c r="AA56" s="19">
        <f t="shared" si="5"/>
        <v>49059.85083333333</v>
      </c>
      <c r="AB56" s="19">
        <f t="shared" si="6"/>
        <v>17840.134000000002</v>
      </c>
      <c r="AC56" s="19">
        <f t="shared" si="7"/>
        <v>31219.716833333328</v>
      </c>
      <c r="AD56" s="19">
        <f t="shared" si="8"/>
        <v>17840.134000000002</v>
      </c>
      <c r="AE56" s="19">
        <f t="shared" si="9"/>
        <v>13379.582833333327</v>
      </c>
      <c r="AF56" s="19">
        <f t="shared" si="10"/>
        <v>13379.582833333327</v>
      </c>
      <c r="AG56" s="19">
        <f t="shared" si="11"/>
        <v>0</v>
      </c>
      <c r="AH56" s="19">
        <f t="shared" si="12"/>
        <v>0</v>
      </c>
      <c r="AI56" s="19">
        <f t="shared" si="13"/>
        <v>0</v>
      </c>
      <c r="AJ56" s="19">
        <f t="shared" si="14"/>
        <v>0</v>
      </c>
      <c r="AK56" s="20">
        <f t="shared" si="15"/>
        <v>0</v>
      </c>
    </row>
    <row r="57" spans="2:37" s="3" customFormat="1" ht="74.25" hidden="1" customHeight="1" outlineLevel="1" x14ac:dyDescent="0.2">
      <c r="B57" s="15" t="s">
        <v>125</v>
      </c>
      <c r="C57" s="16" t="s">
        <v>44</v>
      </c>
      <c r="D57" s="17">
        <v>180</v>
      </c>
      <c r="E57" s="10" t="s">
        <v>106</v>
      </c>
      <c r="F57" s="10" t="s">
        <v>81</v>
      </c>
      <c r="G57" s="33">
        <v>8552</v>
      </c>
      <c r="H57" s="18">
        <f>IFERROR(INDEX(#REF!,MATCH(G57,#REF!,0)),G57)</f>
        <v>8552</v>
      </c>
      <c r="I57" s="11"/>
      <c r="J57" s="11" t="s">
        <v>68</v>
      </c>
      <c r="K57" s="11"/>
      <c r="L57" s="11" t="s">
        <v>1407</v>
      </c>
      <c r="M57" s="11">
        <v>0</v>
      </c>
      <c r="N57" s="19">
        <v>139026.57999999999</v>
      </c>
      <c r="O57" s="19">
        <v>259199.9</v>
      </c>
      <c r="P57" s="19">
        <v>259199.9</v>
      </c>
      <c r="Q57" s="19">
        <v>194399.9</v>
      </c>
      <c r="R57" s="13">
        <f t="shared" si="2"/>
        <v>64800</v>
      </c>
      <c r="S57" s="11"/>
      <c r="T57" s="19">
        <v>10080</v>
      </c>
      <c r="U57" s="11"/>
      <c r="V57" s="19">
        <v>259199.9</v>
      </c>
      <c r="W57" s="19">
        <v>204479.9</v>
      </c>
      <c r="X57" s="19">
        <v>54720</v>
      </c>
      <c r="Y57" s="19">
        <f t="shared" si="3"/>
        <v>1439.9994444444444</v>
      </c>
      <c r="Z57" s="19">
        <f t="shared" si="4"/>
        <v>17279.99722222222</v>
      </c>
      <c r="AA57" s="19">
        <f t="shared" si="5"/>
        <v>47520.00277777778</v>
      </c>
      <c r="AB57" s="19">
        <f t="shared" si="6"/>
        <v>17279.993333333332</v>
      </c>
      <c r="AC57" s="19">
        <f t="shared" si="7"/>
        <v>30240.009444444448</v>
      </c>
      <c r="AD57" s="19">
        <f t="shared" si="8"/>
        <v>17279.993333333332</v>
      </c>
      <c r="AE57" s="19">
        <f t="shared" si="9"/>
        <v>12960.016111111116</v>
      </c>
      <c r="AF57" s="19">
        <f t="shared" si="10"/>
        <v>12960.016111111116</v>
      </c>
      <c r="AG57" s="19">
        <f t="shared" si="11"/>
        <v>0</v>
      </c>
      <c r="AH57" s="19">
        <f t="shared" si="12"/>
        <v>0</v>
      </c>
      <c r="AI57" s="19">
        <f t="shared" si="13"/>
        <v>0</v>
      </c>
      <c r="AJ57" s="19">
        <f t="shared" si="14"/>
        <v>0</v>
      </c>
      <c r="AK57" s="20">
        <f t="shared" si="15"/>
        <v>0</v>
      </c>
    </row>
    <row r="58" spans="2:37" s="3" customFormat="1" ht="74.25" hidden="1" customHeight="1" outlineLevel="1" x14ac:dyDescent="0.2">
      <c r="B58" s="15" t="s">
        <v>125</v>
      </c>
      <c r="C58" s="16" t="s">
        <v>44</v>
      </c>
      <c r="D58" s="17">
        <v>180</v>
      </c>
      <c r="E58" s="10" t="s">
        <v>106</v>
      </c>
      <c r="F58" s="10" t="s">
        <v>81</v>
      </c>
      <c r="G58" s="33">
        <v>8553</v>
      </c>
      <c r="H58" s="18">
        <f>IFERROR(INDEX(#REF!,MATCH(G58,#REF!,0)),G58)</f>
        <v>8553</v>
      </c>
      <c r="I58" s="11"/>
      <c r="J58" s="11" t="s">
        <v>68</v>
      </c>
      <c r="K58" s="11"/>
      <c r="L58" s="11" t="s">
        <v>1407</v>
      </c>
      <c r="M58" s="11">
        <v>0</v>
      </c>
      <c r="N58" s="19">
        <v>139026.57999999999</v>
      </c>
      <c r="O58" s="19">
        <v>259199.9</v>
      </c>
      <c r="P58" s="19">
        <v>259199.9</v>
      </c>
      <c r="Q58" s="19">
        <v>194399.9</v>
      </c>
      <c r="R58" s="13">
        <f t="shared" si="2"/>
        <v>64800</v>
      </c>
      <c r="S58" s="11"/>
      <c r="T58" s="19">
        <v>10080</v>
      </c>
      <c r="U58" s="11"/>
      <c r="V58" s="19">
        <v>259199.9</v>
      </c>
      <c r="W58" s="19">
        <v>204479.9</v>
      </c>
      <c r="X58" s="19">
        <v>54720</v>
      </c>
      <c r="Y58" s="19">
        <f t="shared" si="3"/>
        <v>1439.9994444444444</v>
      </c>
      <c r="Z58" s="19">
        <f t="shared" si="4"/>
        <v>17279.99722222222</v>
      </c>
      <c r="AA58" s="19">
        <f t="shared" si="5"/>
        <v>47520.00277777778</v>
      </c>
      <c r="AB58" s="19">
        <f t="shared" si="6"/>
        <v>17279.993333333332</v>
      </c>
      <c r="AC58" s="19">
        <f t="shared" si="7"/>
        <v>30240.009444444448</v>
      </c>
      <c r="AD58" s="19">
        <f t="shared" si="8"/>
        <v>17279.993333333332</v>
      </c>
      <c r="AE58" s="19">
        <f t="shared" si="9"/>
        <v>12960.016111111116</v>
      </c>
      <c r="AF58" s="19">
        <f t="shared" si="10"/>
        <v>12960.016111111116</v>
      </c>
      <c r="AG58" s="19">
        <f t="shared" si="11"/>
        <v>0</v>
      </c>
      <c r="AH58" s="19">
        <f t="shared" si="12"/>
        <v>0</v>
      </c>
      <c r="AI58" s="19">
        <f t="shared" si="13"/>
        <v>0</v>
      </c>
      <c r="AJ58" s="19">
        <f t="shared" si="14"/>
        <v>0</v>
      </c>
      <c r="AK58" s="20">
        <f t="shared" si="15"/>
        <v>0</v>
      </c>
    </row>
    <row r="59" spans="2:37" s="3" customFormat="1" ht="74.25" hidden="1" customHeight="1" outlineLevel="1" x14ac:dyDescent="0.2">
      <c r="B59" s="15" t="s">
        <v>125</v>
      </c>
      <c r="C59" s="16" t="s">
        <v>44</v>
      </c>
      <c r="D59" s="17">
        <v>180</v>
      </c>
      <c r="E59" s="10" t="s">
        <v>106</v>
      </c>
      <c r="F59" s="10" t="s">
        <v>81</v>
      </c>
      <c r="G59" s="33">
        <v>8554</v>
      </c>
      <c r="H59" s="18">
        <f>IFERROR(INDEX(#REF!,MATCH(G59,#REF!,0)),G59)</f>
        <v>8554</v>
      </c>
      <c r="I59" s="11"/>
      <c r="J59" s="11" t="s">
        <v>68</v>
      </c>
      <c r="K59" s="11"/>
      <c r="L59" s="11" t="s">
        <v>1407</v>
      </c>
      <c r="M59" s="11">
        <v>0</v>
      </c>
      <c r="N59" s="19">
        <v>139026.57999999999</v>
      </c>
      <c r="O59" s="19">
        <v>259199.9</v>
      </c>
      <c r="P59" s="19">
        <v>259199.9</v>
      </c>
      <c r="Q59" s="19">
        <v>194399.9</v>
      </c>
      <c r="R59" s="13">
        <f t="shared" si="2"/>
        <v>64800</v>
      </c>
      <c r="S59" s="11"/>
      <c r="T59" s="19">
        <v>10080</v>
      </c>
      <c r="U59" s="11"/>
      <c r="V59" s="19">
        <v>259199.9</v>
      </c>
      <c r="W59" s="19">
        <v>204479.9</v>
      </c>
      <c r="X59" s="19">
        <v>54720</v>
      </c>
      <c r="Y59" s="19">
        <f t="shared" si="3"/>
        <v>1439.9994444444444</v>
      </c>
      <c r="Z59" s="19">
        <f t="shared" si="4"/>
        <v>17279.99722222222</v>
      </c>
      <c r="AA59" s="19">
        <f t="shared" si="5"/>
        <v>47520.00277777778</v>
      </c>
      <c r="AB59" s="19">
        <f t="shared" si="6"/>
        <v>17279.993333333332</v>
      </c>
      <c r="AC59" s="19">
        <f t="shared" si="7"/>
        <v>30240.009444444448</v>
      </c>
      <c r="AD59" s="19">
        <f t="shared" si="8"/>
        <v>17279.993333333332</v>
      </c>
      <c r="AE59" s="19">
        <f t="shared" si="9"/>
        <v>12960.016111111116</v>
      </c>
      <c r="AF59" s="19">
        <f t="shared" si="10"/>
        <v>12960.016111111116</v>
      </c>
      <c r="AG59" s="19">
        <f t="shared" si="11"/>
        <v>0</v>
      </c>
      <c r="AH59" s="19">
        <f t="shared" si="12"/>
        <v>0</v>
      </c>
      <c r="AI59" s="19">
        <f t="shared" si="13"/>
        <v>0</v>
      </c>
      <c r="AJ59" s="19">
        <f t="shared" si="14"/>
        <v>0</v>
      </c>
      <c r="AK59" s="20">
        <f t="shared" si="15"/>
        <v>0</v>
      </c>
    </row>
    <row r="60" spans="2:37" s="3" customFormat="1" ht="84.75" hidden="1" customHeight="1" outlineLevel="1" x14ac:dyDescent="0.2">
      <c r="B60" s="15" t="s">
        <v>126</v>
      </c>
      <c r="C60" s="16" t="s">
        <v>44</v>
      </c>
      <c r="D60" s="17">
        <v>195</v>
      </c>
      <c r="E60" s="10" t="s">
        <v>88</v>
      </c>
      <c r="F60" s="10" t="s">
        <v>81</v>
      </c>
      <c r="G60" s="33">
        <v>8587</v>
      </c>
      <c r="H60" s="18">
        <f>IFERROR(INDEX(#REF!,MATCH(G60,#REF!,0)),G60)</f>
        <v>8587</v>
      </c>
      <c r="I60" s="11"/>
      <c r="J60" s="11" t="s">
        <v>68</v>
      </c>
      <c r="K60" s="11"/>
      <c r="L60" s="11" t="s">
        <v>1407</v>
      </c>
      <c r="M60" s="11">
        <v>0</v>
      </c>
      <c r="N60" s="19">
        <v>243185.93</v>
      </c>
      <c r="O60" s="19">
        <v>405275.1</v>
      </c>
      <c r="P60" s="19">
        <v>405275.1</v>
      </c>
      <c r="Q60" s="19">
        <v>280575.09999999998</v>
      </c>
      <c r="R60" s="13">
        <f t="shared" si="2"/>
        <v>124700</v>
      </c>
      <c r="S60" s="11"/>
      <c r="T60" s="19">
        <v>14548.31</v>
      </c>
      <c r="U60" s="11"/>
      <c r="V60" s="19">
        <v>405275.1</v>
      </c>
      <c r="W60" s="19">
        <v>295123.40999999997</v>
      </c>
      <c r="X60" s="19">
        <v>110151.69</v>
      </c>
      <c r="Y60" s="19">
        <f t="shared" si="3"/>
        <v>2078.333846153846</v>
      </c>
      <c r="Z60" s="19">
        <f t="shared" si="4"/>
        <v>24939.97923076923</v>
      </c>
      <c r="AA60" s="19">
        <f t="shared" si="5"/>
        <v>99760.020769230774</v>
      </c>
      <c r="AB60" s="19">
        <f t="shared" si="6"/>
        <v>24940.006153846152</v>
      </c>
      <c r="AC60" s="19">
        <f t="shared" si="7"/>
        <v>74820.014615384629</v>
      </c>
      <c r="AD60" s="19">
        <f t="shared" si="8"/>
        <v>24940.006153846152</v>
      </c>
      <c r="AE60" s="19">
        <f t="shared" si="9"/>
        <v>49880.008461538477</v>
      </c>
      <c r="AF60" s="19">
        <f t="shared" si="10"/>
        <v>24940.006153846152</v>
      </c>
      <c r="AG60" s="19">
        <f t="shared" si="11"/>
        <v>24940.002307692324</v>
      </c>
      <c r="AH60" s="19">
        <f t="shared" si="12"/>
        <v>24940.002307692324</v>
      </c>
      <c r="AI60" s="19">
        <f t="shared" si="13"/>
        <v>0</v>
      </c>
      <c r="AJ60" s="19">
        <f t="shared" si="14"/>
        <v>0</v>
      </c>
      <c r="AK60" s="20">
        <f t="shared" si="15"/>
        <v>0</v>
      </c>
    </row>
    <row r="61" spans="2:37" s="3" customFormat="1" ht="84.75" hidden="1" customHeight="1" outlineLevel="1" x14ac:dyDescent="0.2">
      <c r="B61" s="15" t="s">
        <v>127</v>
      </c>
      <c r="C61" s="16" t="s">
        <v>44</v>
      </c>
      <c r="D61" s="17">
        <v>195</v>
      </c>
      <c r="E61" s="10" t="s">
        <v>95</v>
      </c>
      <c r="F61" s="10" t="s">
        <v>86</v>
      </c>
      <c r="G61" s="33">
        <v>8592</v>
      </c>
      <c r="H61" s="18">
        <f>IFERROR(INDEX(#REF!,MATCH(G61,#REF!,0)),G61)</f>
        <v>8592</v>
      </c>
      <c r="I61" s="11"/>
      <c r="J61" s="11" t="s">
        <v>68</v>
      </c>
      <c r="K61" s="11"/>
      <c r="L61" s="11" t="s">
        <v>1407</v>
      </c>
      <c r="M61" s="11">
        <v>0</v>
      </c>
      <c r="N61" s="19">
        <v>39705571.579999998</v>
      </c>
      <c r="O61" s="19">
        <v>69301699.959999993</v>
      </c>
      <c r="P61" s="19">
        <v>69301699.959999993</v>
      </c>
      <c r="Q61" s="19">
        <v>47978099.960000001</v>
      </c>
      <c r="R61" s="13">
        <f t="shared" si="2"/>
        <v>21323599.999999993</v>
      </c>
      <c r="S61" s="11"/>
      <c r="T61" s="19">
        <v>2487753.31</v>
      </c>
      <c r="U61" s="11"/>
      <c r="V61" s="19">
        <v>69301699.959999993</v>
      </c>
      <c r="W61" s="19">
        <v>50465853.270000003</v>
      </c>
      <c r="X61" s="19">
        <v>18835846.690000001</v>
      </c>
      <c r="Y61" s="19">
        <f t="shared" si="3"/>
        <v>355393.33312820509</v>
      </c>
      <c r="Z61" s="19">
        <f t="shared" si="4"/>
        <v>4264719.9756410252</v>
      </c>
      <c r="AA61" s="19">
        <f t="shared" si="5"/>
        <v>17058880.024358965</v>
      </c>
      <c r="AB61" s="19">
        <f t="shared" si="6"/>
        <v>4264719.9975384613</v>
      </c>
      <c r="AC61" s="19">
        <f t="shared" si="7"/>
        <v>12794160.026820503</v>
      </c>
      <c r="AD61" s="19">
        <f t="shared" si="8"/>
        <v>4264719.9975384613</v>
      </c>
      <c r="AE61" s="19">
        <f t="shared" si="9"/>
        <v>8529440.0292820409</v>
      </c>
      <c r="AF61" s="19">
        <f t="shared" si="10"/>
        <v>4264719.9975384613</v>
      </c>
      <c r="AG61" s="19">
        <f t="shared" si="11"/>
        <v>4264720.0317435795</v>
      </c>
      <c r="AH61" s="19">
        <f t="shared" si="12"/>
        <v>4264719.9975384613</v>
      </c>
      <c r="AI61" s="19">
        <f t="shared" si="13"/>
        <v>3.420511819422245E-2</v>
      </c>
      <c r="AJ61" s="19">
        <f t="shared" si="14"/>
        <v>3.420511819422245E-2</v>
      </c>
      <c r="AK61" s="20">
        <f t="shared" si="15"/>
        <v>0</v>
      </c>
    </row>
    <row r="62" spans="2:37" s="3" customFormat="1" ht="74.25" hidden="1" customHeight="1" outlineLevel="1" x14ac:dyDescent="0.2">
      <c r="B62" s="15" t="s">
        <v>128</v>
      </c>
      <c r="C62" s="16" t="s">
        <v>44</v>
      </c>
      <c r="D62" s="17">
        <v>195</v>
      </c>
      <c r="E62" s="10" t="s">
        <v>129</v>
      </c>
      <c r="F62" s="10" t="s">
        <v>86</v>
      </c>
      <c r="G62" s="33">
        <v>8596</v>
      </c>
      <c r="H62" s="18">
        <f>IFERROR(INDEX(#REF!,MATCH(G62,#REF!,0)),G62)</f>
        <v>8596</v>
      </c>
      <c r="I62" s="11"/>
      <c r="J62" s="11" t="s">
        <v>68</v>
      </c>
      <c r="K62" s="11"/>
      <c r="L62" s="11" t="s">
        <v>1407</v>
      </c>
      <c r="M62" s="11">
        <v>0</v>
      </c>
      <c r="N62" s="19">
        <v>12641282.58</v>
      </c>
      <c r="O62" s="19">
        <v>22116575.949999999</v>
      </c>
      <c r="P62" s="19">
        <v>22116575.949999999</v>
      </c>
      <c r="Q62" s="19">
        <v>15311475.949999999</v>
      </c>
      <c r="R62" s="13">
        <f t="shared" si="2"/>
        <v>6805100</v>
      </c>
      <c r="S62" s="11"/>
      <c r="T62" s="19">
        <v>793928.38</v>
      </c>
      <c r="U62" s="11"/>
      <c r="V62" s="19">
        <v>22116575.949999999</v>
      </c>
      <c r="W62" s="19">
        <v>16105404.33</v>
      </c>
      <c r="X62" s="19">
        <v>6011171.6200000001</v>
      </c>
      <c r="Y62" s="19">
        <f t="shared" si="3"/>
        <v>113418.3382051282</v>
      </c>
      <c r="Z62" s="19">
        <f t="shared" si="4"/>
        <v>1361020.0710256409</v>
      </c>
      <c r="AA62" s="19">
        <f t="shared" si="5"/>
        <v>5444079.9289743593</v>
      </c>
      <c r="AB62" s="19">
        <f t="shared" si="6"/>
        <v>1361020.0584615383</v>
      </c>
      <c r="AC62" s="19">
        <f t="shared" si="7"/>
        <v>4083059.8705128208</v>
      </c>
      <c r="AD62" s="19">
        <f t="shared" si="8"/>
        <v>1361020.0584615383</v>
      </c>
      <c r="AE62" s="19">
        <f t="shared" si="9"/>
        <v>2722039.8120512823</v>
      </c>
      <c r="AF62" s="19">
        <f t="shared" si="10"/>
        <v>1361020.0584615383</v>
      </c>
      <c r="AG62" s="19">
        <f t="shared" si="11"/>
        <v>1361019.753589744</v>
      </c>
      <c r="AH62" s="19">
        <f t="shared" si="12"/>
        <v>1361019.753589744</v>
      </c>
      <c r="AI62" s="19">
        <f t="shared" si="13"/>
        <v>0</v>
      </c>
      <c r="AJ62" s="19">
        <f t="shared" si="14"/>
        <v>0</v>
      </c>
      <c r="AK62" s="20">
        <f t="shared" si="15"/>
        <v>0</v>
      </c>
    </row>
    <row r="63" spans="2:37" s="3" customFormat="1" ht="53.25" hidden="1" customHeight="1" outlineLevel="1" x14ac:dyDescent="0.2">
      <c r="B63" s="15" t="s">
        <v>130</v>
      </c>
      <c r="C63" s="16" t="s">
        <v>44</v>
      </c>
      <c r="D63" s="17">
        <v>60</v>
      </c>
      <c r="E63" s="10" t="s">
        <v>117</v>
      </c>
      <c r="F63" s="10" t="s">
        <v>86</v>
      </c>
      <c r="G63" s="33">
        <v>8597</v>
      </c>
      <c r="H63" s="18">
        <f>IFERROR(INDEX(#REF!,MATCH(G63,#REF!,0)),G63)</f>
        <v>8597</v>
      </c>
      <c r="I63" s="11"/>
      <c r="J63" s="11" t="s">
        <v>68</v>
      </c>
      <c r="K63" s="11"/>
      <c r="L63" s="11" t="s">
        <v>1407</v>
      </c>
      <c r="M63" s="11">
        <v>0</v>
      </c>
      <c r="N63" s="19">
        <v>9404185.0399999991</v>
      </c>
      <c r="O63" s="19">
        <v>8685500</v>
      </c>
      <c r="P63" s="19">
        <v>10475293.85</v>
      </c>
      <c r="Q63" s="19">
        <v>1789793.85</v>
      </c>
      <c r="R63" s="13">
        <f t="shared" si="2"/>
        <v>8685500</v>
      </c>
      <c r="S63" s="11"/>
      <c r="T63" s="19">
        <v>1013308.31</v>
      </c>
      <c r="U63" s="11"/>
      <c r="V63" s="19">
        <v>10475293.85</v>
      </c>
      <c r="W63" s="19">
        <v>2803102.16</v>
      </c>
      <c r="X63" s="19">
        <v>7672191.6900000004</v>
      </c>
      <c r="Y63" s="19">
        <f t="shared" si="3"/>
        <v>144758.33333333334</v>
      </c>
      <c r="Z63" s="19">
        <f t="shared" si="4"/>
        <v>1737099.9766666668</v>
      </c>
      <c r="AA63" s="19">
        <f t="shared" si="5"/>
        <v>6948400.0233333334</v>
      </c>
      <c r="AB63" s="19">
        <f t="shared" si="6"/>
        <v>1737100</v>
      </c>
      <c r="AC63" s="19">
        <f t="shared" si="7"/>
        <v>5211300.0233333334</v>
      </c>
      <c r="AD63" s="19">
        <f t="shared" si="8"/>
        <v>1737100</v>
      </c>
      <c r="AE63" s="19">
        <f t="shared" si="9"/>
        <v>3474200.0233333334</v>
      </c>
      <c r="AF63" s="19">
        <f t="shared" si="10"/>
        <v>1737100</v>
      </c>
      <c r="AG63" s="19">
        <f t="shared" si="11"/>
        <v>1737100.0233333334</v>
      </c>
      <c r="AH63" s="19">
        <f t="shared" si="12"/>
        <v>1737100</v>
      </c>
      <c r="AI63" s="19">
        <f t="shared" si="13"/>
        <v>2.3333333432674408E-2</v>
      </c>
      <c r="AJ63" s="19">
        <f t="shared" si="14"/>
        <v>2.3333333432674408E-2</v>
      </c>
      <c r="AK63" s="20">
        <f t="shared" si="15"/>
        <v>0</v>
      </c>
    </row>
    <row r="64" spans="2:37" s="3" customFormat="1" ht="74.25" hidden="1" customHeight="1" outlineLevel="1" x14ac:dyDescent="0.2">
      <c r="B64" s="15" t="s">
        <v>131</v>
      </c>
      <c r="C64" s="16" t="s">
        <v>44</v>
      </c>
      <c r="D64" s="17">
        <v>360</v>
      </c>
      <c r="E64" s="10" t="s">
        <v>132</v>
      </c>
      <c r="F64" s="10" t="s">
        <v>93</v>
      </c>
      <c r="G64" s="33">
        <v>8616</v>
      </c>
      <c r="H64" s="18">
        <f>IFERROR(INDEX(#REF!,MATCH(G64,#REF!,0)),G64)</f>
        <v>8616</v>
      </c>
      <c r="I64" s="11"/>
      <c r="J64" s="11" t="s">
        <v>68</v>
      </c>
      <c r="K64" s="11"/>
      <c r="L64" s="11" t="s">
        <v>1407</v>
      </c>
      <c r="M64" s="11">
        <v>0</v>
      </c>
      <c r="N64" s="19">
        <v>168838.98</v>
      </c>
      <c r="O64" s="19">
        <v>119520.25</v>
      </c>
      <c r="P64" s="19">
        <v>119520.25</v>
      </c>
      <c r="Q64" s="19">
        <v>44820.25</v>
      </c>
      <c r="R64" s="13">
        <f t="shared" si="2"/>
        <v>74700</v>
      </c>
      <c r="S64" s="11"/>
      <c r="T64" s="19">
        <v>2324</v>
      </c>
      <c r="U64" s="11"/>
      <c r="V64" s="19">
        <v>119520.25</v>
      </c>
      <c r="W64" s="19">
        <v>47144.25</v>
      </c>
      <c r="X64" s="19">
        <v>72376</v>
      </c>
      <c r="Y64" s="19">
        <f t="shared" si="3"/>
        <v>332.00069444444443</v>
      </c>
      <c r="Z64" s="19">
        <f t="shared" si="4"/>
        <v>3984.0034722222222</v>
      </c>
      <c r="AA64" s="19">
        <f t="shared" si="5"/>
        <v>70715.996527777781</v>
      </c>
      <c r="AB64" s="19">
        <f t="shared" si="6"/>
        <v>3984.0083333333332</v>
      </c>
      <c r="AC64" s="19">
        <f t="shared" si="7"/>
        <v>66731.98819444445</v>
      </c>
      <c r="AD64" s="19">
        <f t="shared" si="8"/>
        <v>3984.0083333333332</v>
      </c>
      <c r="AE64" s="19">
        <f t="shared" si="9"/>
        <v>62747.979861111118</v>
      </c>
      <c r="AF64" s="19">
        <f t="shared" si="10"/>
        <v>3984.0083333333332</v>
      </c>
      <c r="AG64" s="19">
        <f t="shared" si="11"/>
        <v>58763.971527777787</v>
      </c>
      <c r="AH64" s="19">
        <f t="shared" si="12"/>
        <v>3984.0083333333332</v>
      </c>
      <c r="AI64" s="19">
        <f t="shared" si="13"/>
        <v>54779.963194444455</v>
      </c>
      <c r="AJ64" s="19">
        <f t="shared" si="14"/>
        <v>3984.0083333333332</v>
      </c>
      <c r="AK64" s="20">
        <f t="shared" si="15"/>
        <v>50795.954861111124</v>
      </c>
    </row>
    <row r="65" spans="2:37" s="3" customFormat="1" ht="74.25" hidden="1" customHeight="1" outlineLevel="1" x14ac:dyDescent="0.2">
      <c r="B65" s="15" t="s">
        <v>133</v>
      </c>
      <c r="C65" s="16" t="s">
        <v>44</v>
      </c>
      <c r="D65" s="17">
        <v>26</v>
      </c>
      <c r="E65" s="10" t="s">
        <v>132</v>
      </c>
      <c r="F65" s="10" t="s">
        <v>93</v>
      </c>
      <c r="G65" s="33">
        <v>8617</v>
      </c>
      <c r="H65" s="18">
        <f>IFERROR(INDEX(#REF!,MATCH(G65,#REF!,0)),G65)</f>
        <v>8617</v>
      </c>
      <c r="I65" s="11"/>
      <c r="J65" s="11" t="s">
        <v>68</v>
      </c>
      <c r="K65" s="11"/>
      <c r="L65" s="11" t="s">
        <v>1407</v>
      </c>
      <c r="M65" s="11">
        <v>0</v>
      </c>
      <c r="N65" s="19">
        <v>1610254.6</v>
      </c>
      <c r="O65" s="19">
        <v>375200</v>
      </c>
      <c r="P65" s="19">
        <v>6003178.4900000002</v>
      </c>
      <c r="Q65" s="19">
        <v>5627978.4900000002</v>
      </c>
      <c r="R65" s="13">
        <f t="shared" si="2"/>
        <v>375200</v>
      </c>
      <c r="S65" s="11"/>
      <c r="T65" s="19">
        <v>101015.39</v>
      </c>
      <c r="U65" s="11"/>
      <c r="V65" s="19">
        <v>6003178.4900000002</v>
      </c>
      <c r="W65" s="19">
        <v>5728993.8799999999</v>
      </c>
      <c r="X65" s="19">
        <v>274184.61</v>
      </c>
      <c r="Y65" s="19">
        <f t="shared" si="3"/>
        <v>14430.76923076923</v>
      </c>
      <c r="Z65" s="19">
        <f t="shared" si="4"/>
        <v>173169.23615384614</v>
      </c>
      <c r="AA65" s="19">
        <f t="shared" si="5"/>
        <v>202030.76384615386</v>
      </c>
      <c r="AB65" s="19">
        <f t="shared" si="6"/>
        <v>173169.23076923075</v>
      </c>
      <c r="AC65" s="19">
        <f t="shared" si="7"/>
        <v>28861.533076923108</v>
      </c>
      <c r="AD65" s="19">
        <f t="shared" si="8"/>
        <v>28861.533076923108</v>
      </c>
      <c r="AE65" s="19">
        <f t="shared" si="9"/>
        <v>0</v>
      </c>
      <c r="AF65" s="19">
        <f t="shared" si="10"/>
        <v>0</v>
      </c>
      <c r="AG65" s="19">
        <f t="shared" si="11"/>
        <v>0</v>
      </c>
      <c r="AH65" s="19">
        <f t="shared" si="12"/>
        <v>0</v>
      </c>
      <c r="AI65" s="19">
        <f t="shared" si="13"/>
        <v>0</v>
      </c>
      <c r="AJ65" s="19">
        <f t="shared" si="14"/>
        <v>0</v>
      </c>
      <c r="AK65" s="20">
        <f t="shared" si="15"/>
        <v>0</v>
      </c>
    </row>
    <row r="66" spans="2:37" s="3" customFormat="1" ht="84.75" hidden="1" customHeight="1" outlineLevel="1" x14ac:dyDescent="0.2">
      <c r="B66" s="15" t="s">
        <v>134</v>
      </c>
      <c r="C66" s="16" t="s">
        <v>44</v>
      </c>
      <c r="D66" s="17">
        <v>195</v>
      </c>
      <c r="E66" s="10" t="s">
        <v>88</v>
      </c>
      <c r="F66" s="10" t="s">
        <v>81</v>
      </c>
      <c r="G66" s="33">
        <v>8623</v>
      </c>
      <c r="H66" s="18">
        <f>IFERROR(INDEX(#REF!,MATCH(G66,#REF!,0)),G66)</f>
        <v>8623</v>
      </c>
      <c r="I66" s="11"/>
      <c r="J66" s="11" t="s">
        <v>68</v>
      </c>
      <c r="K66" s="11"/>
      <c r="L66" s="11" t="s">
        <v>1407</v>
      </c>
      <c r="M66" s="11">
        <v>0</v>
      </c>
      <c r="N66" s="19">
        <v>209745.76</v>
      </c>
      <c r="O66" s="19">
        <v>3930225.09</v>
      </c>
      <c r="P66" s="19">
        <v>3930225.09</v>
      </c>
      <c r="Q66" s="19">
        <v>2720925.09</v>
      </c>
      <c r="R66" s="13">
        <f t="shared" si="2"/>
        <v>1209300</v>
      </c>
      <c r="S66" s="11"/>
      <c r="T66" s="19">
        <v>141085</v>
      </c>
      <c r="U66" s="11"/>
      <c r="V66" s="19">
        <v>3930225.09</v>
      </c>
      <c r="W66" s="19">
        <v>2862010.09</v>
      </c>
      <c r="X66" s="19">
        <v>1068215</v>
      </c>
      <c r="Y66" s="19">
        <f t="shared" si="3"/>
        <v>20155.000461538461</v>
      </c>
      <c r="Z66" s="19">
        <f t="shared" si="4"/>
        <v>241860.00230769231</v>
      </c>
      <c r="AA66" s="19">
        <f t="shared" si="5"/>
        <v>967439.99769230769</v>
      </c>
      <c r="AB66" s="19">
        <f t="shared" si="6"/>
        <v>241860.00553846153</v>
      </c>
      <c r="AC66" s="19">
        <f t="shared" si="7"/>
        <v>725579.99215384619</v>
      </c>
      <c r="AD66" s="19">
        <f t="shared" si="8"/>
        <v>241860.00553846153</v>
      </c>
      <c r="AE66" s="19">
        <f t="shared" si="9"/>
        <v>483719.9866153847</v>
      </c>
      <c r="AF66" s="19">
        <f t="shared" si="10"/>
        <v>241860.00553846153</v>
      </c>
      <c r="AG66" s="19">
        <f t="shared" si="11"/>
        <v>241859.98107692317</v>
      </c>
      <c r="AH66" s="19">
        <f t="shared" si="12"/>
        <v>241859.98107692317</v>
      </c>
      <c r="AI66" s="19">
        <f t="shared" si="13"/>
        <v>0</v>
      </c>
      <c r="AJ66" s="19">
        <f t="shared" si="14"/>
        <v>0</v>
      </c>
      <c r="AK66" s="20">
        <f t="shared" si="15"/>
        <v>0</v>
      </c>
    </row>
    <row r="67" spans="2:37" s="3" customFormat="1" ht="84.75" hidden="1" customHeight="1" outlineLevel="1" x14ac:dyDescent="0.2">
      <c r="B67" s="15" t="s">
        <v>134</v>
      </c>
      <c r="C67" s="16" t="s">
        <v>44</v>
      </c>
      <c r="D67" s="17">
        <v>31</v>
      </c>
      <c r="E67" s="10" t="s">
        <v>88</v>
      </c>
      <c r="F67" s="10" t="s">
        <v>81</v>
      </c>
      <c r="G67" s="33">
        <v>8630</v>
      </c>
      <c r="H67" s="18">
        <f>IFERROR(INDEX(#REF!,MATCH(G67,#REF!,0)),G67)</f>
        <v>8630</v>
      </c>
      <c r="I67" s="11"/>
      <c r="J67" s="11" t="s">
        <v>68</v>
      </c>
      <c r="K67" s="11"/>
      <c r="L67" s="11" t="s">
        <v>1407</v>
      </c>
      <c r="M67" s="11">
        <v>0</v>
      </c>
      <c r="N67" s="19">
        <v>625979.81999999995</v>
      </c>
      <c r="O67" s="19">
        <v>1209300</v>
      </c>
      <c r="P67" s="19">
        <v>8983359.4100000001</v>
      </c>
      <c r="Q67" s="19">
        <v>7774059.4100000001</v>
      </c>
      <c r="R67" s="13">
        <f t="shared" si="2"/>
        <v>1209300</v>
      </c>
      <c r="S67" s="11"/>
      <c r="T67" s="19">
        <v>273067.76</v>
      </c>
      <c r="U67" s="11"/>
      <c r="V67" s="19">
        <v>8983359.4100000001</v>
      </c>
      <c r="W67" s="19">
        <v>8047127.1699999999</v>
      </c>
      <c r="X67" s="19">
        <v>936232.24</v>
      </c>
      <c r="Y67" s="19">
        <f t="shared" si="3"/>
        <v>39009.677419354841</v>
      </c>
      <c r="Z67" s="19">
        <f t="shared" si="4"/>
        <v>468116.14709677419</v>
      </c>
      <c r="AA67" s="19">
        <f t="shared" si="5"/>
        <v>741183.85290322581</v>
      </c>
      <c r="AB67" s="19">
        <f t="shared" si="6"/>
        <v>468116.12903225806</v>
      </c>
      <c r="AC67" s="19">
        <f t="shared" si="7"/>
        <v>273067.72387096775</v>
      </c>
      <c r="AD67" s="19">
        <f t="shared" si="8"/>
        <v>273067.72387096775</v>
      </c>
      <c r="AE67" s="19">
        <f t="shared" si="9"/>
        <v>0</v>
      </c>
      <c r="AF67" s="19">
        <f t="shared" si="10"/>
        <v>0</v>
      </c>
      <c r="AG67" s="19">
        <f t="shared" si="11"/>
        <v>0</v>
      </c>
      <c r="AH67" s="19">
        <f t="shared" si="12"/>
        <v>0</v>
      </c>
      <c r="AI67" s="19">
        <f t="shared" si="13"/>
        <v>0</v>
      </c>
      <c r="AJ67" s="19">
        <f t="shared" si="14"/>
        <v>0</v>
      </c>
      <c r="AK67" s="20">
        <f t="shared" si="15"/>
        <v>0</v>
      </c>
    </row>
    <row r="68" spans="2:37" s="3" customFormat="1" ht="42.75" hidden="1" customHeight="1" outlineLevel="1" x14ac:dyDescent="0.2">
      <c r="B68" s="15" t="s">
        <v>135</v>
      </c>
      <c r="C68" s="16" t="s">
        <v>44</v>
      </c>
      <c r="D68" s="17">
        <v>156</v>
      </c>
      <c r="E68" s="10" t="s">
        <v>136</v>
      </c>
      <c r="F68" s="10" t="s">
        <v>86</v>
      </c>
      <c r="G68" s="32">
        <v>33000000012</v>
      </c>
      <c r="H68" s="18">
        <f>IFERROR(INDEX(#REF!,MATCH(G68,#REF!,0)),G68)</f>
        <v>33000000012</v>
      </c>
      <c r="I68" s="11"/>
      <c r="J68" s="11" t="s">
        <v>68</v>
      </c>
      <c r="K68" s="11"/>
      <c r="L68" s="11" t="s">
        <v>808</v>
      </c>
      <c r="M68" s="11">
        <v>0</v>
      </c>
      <c r="N68" s="19">
        <v>41775</v>
      </c>
      <c r="O68" s="19">
        <v>137430.37</v>
      </c>
      <c r="P68" s="19">
        <v>137430.37</v>
      </c>
      <c r="Q68" s="19">
        <v>118930.37</v>
      </c>
      <c r="R68" s="13">
        <f t="shared" si="2"/>
        <v>18500</v>
      </c>
      <c r="S68" s="11"/>
      <c r="T68" s="19">
        <v>6166.72</v>
      </c>
      <c r="U68" s="11"/>
      <c r="V68" s="19">
        <v>137430.37</v>
      </c>
      <c r="W68" s="19">
        <v>125097.09</v>
      </c>
      <c r="X68" s="19">
        <v>12333.28</v>
      </c>
      <c r="Y68" s="19">
        <f t="shared" si="3"/>
        <v>880.96391025641026</v>
      </c>
      <c r="Z68" s="19">
        <f t="shared" si="4"/>
        <v>10571.539551282051</v>
      </c>
      <c r="AA68" s="19">
        <f t="shared" si="5"/>
        <v>7928.4604487179495</v>
      </c>
      <c r="AB68" s="19">
        <f t="shared" si="6"/>
        <v>7928.4604487179495</v>
      </c>
      <c r="AC68" s="19">
        <f t="shared" si="7"/>
        <v>0</v>
      </c>
      <c r="AD68" s="19">
        <f t="shared" si="8"/>
        <v>0</v>
      </c>
      <c r="AE68" s="19">
        <f t="shared" si="9"/>
        <v>0</v>
      </c>
      <c r="AF68" s="19">
        <f t="shared" si="10"/>
        <v>0</v>
      </c>
      <c r="AG68" s="19">
        <f t="shared" si="11"/>
        <v>0</v>
      </c>
      <c r="AH68" s="19">
        <f t="shared" si="12"/>
        <v>0</v>
      </c>
      <c r="AI68" s="19">
        <f t="shared" si="13"/>
        <v>0</v>
      </c>
      <c r="AJ68" s="19">
        <f t="shared" si="14"/>
        <v>0</v>
      </c>
      <c r="AK68" s="20">
        <f t="shared" si="15"/>
        <v>0</v>
      </c>
    </row>
    <row r="69" spans="2:37" s="3" customFormat="1" ht="42.75" hidden="1" customHeight="1" outlineLevel="1" x14ac:dyDescent="0.2">
      <c r="B69" s="15" t="s">
        <v>135</v>
      </c>
      <c r="C69" s="16" t="s">
        <v>44</v>
      </c>
      <c r="D69" s="17">
        <v>156</v>
      </c>
      <c r="E69" s="10" t="s">
        <v>136</v>
      </c>
      <c r="F69" s="10" t="s">
        <v>86</v>
      </c>
      <c r="G69" s="32">
        <v>33000000013</v>
      </c>
      <c r="H69" s="18">
        <f>IFERROR(INDEX(#REF!,MATCH(G69,#REF!,0)),G69)</f>
        <v>33000000013</v>
      </c>
      <c r="I69" s="11"/>
      <c r="J69" s="11" t="s">
        <v>68</v>
      </c>
      <c r="K69" s="11"/>
      <c r="L69" s="11" t="s">
        <v>808</v>
      </c>
      <c r="M69" s="11">
        <v>0</v>
      </c>
      <c r="N69" s="19">
        <v>41775</v>
      </c>
      <c r="O69" s="19">
        <v>137430.37</v>
      </c>
      <c r="P69" s="19">
        <v>137430.37</v>
      </c>
      <c r="Q69" s="19">
        <v>118930.37</v>
      </c>
      <c r="R69" s="13">
        <f t="shared" si="2"/>
        <v>18500</v>
      </c>
      <c r="S69" s="11"/>
      <c r="T69" s="19">
        <v>6166.72</v>
      </c>
      <c r="U69" s="11"/>
      <c r="V69" s="19">
        <v>137430.37</v>
      </c>
      <c r="W69" s="19">
        <v>125097.09</v>
      </c>
      <c r="X69" s="19">
        <v>12333.28</v>
      </c>
      <c r="Y69" s="19">
        <f t="shared" si="3"/>
        <v>880.96391025641026</v>
      </c>
      <c r="Z69" s="19">
        <f t="shared" si="4"/>
        <v>10571.539551282051</v>
      </c>
      <c r="AA69" s="19">
        <f t="shared" si="5"/>
        <v>7928.4604487179495</v>
      </c>
      <c r="AB69" s="19">
        <f t="shared" si="6"/>
        <v>7928.4604487179495</v>
      </c>
      <c r="AC69" s="19">
        <f t="shared" si="7"/>
        <v>0</v>
      </c>
      <c r="AD69" s="19">
        <f t="shared" si="8"/>
        <v>0</v>
      </c>
      <c r="AE69" s="19">
        <f t="shared" si="9"/>
        <v>0</v>
      </c>
      <c r="AF69" s="19">
        <f t="shared" si="10"/>
        <v>0</v>
      </c>
      <c r="AG69" s="19">
        <f t="shared" si="11"/>
        <v>0</v>
      </c>
      <c r="AH69" s="19">
        <f t="shared" si="12"/>
        <v>0</v>
      </c>
      <c r="AI69" s="19">
        <f t="shared" si="13"/>
        <v>0</v>
      </c>
      <c r="AJ69" s="19">
        <f t="shared" si="14"/>
        <v>0</v>
      </c>
      <c r="AK69" s="20">
        <f t="shared" si="15"/>
        <v>0</v>
      </c>
    </row>
    <row r="70" spans="2:37" s="3" customFormat="1" ht="42.75" hidden="1" customHeight="1" outlineLevel="1" x14ac:dyDescent="0.2">
      <c r="B70" s="15" t="s">
        <v>137</v>
      </c>
      <c r="C70" s="16" t="s">
        <v>44</v>
      </c>
      <c r="D70" s="17">
        <v>41</v>
      </c>
      <c r="E70" s="10" t="s">
        <v>138</v>
      </c>
      <c r="F70" s="10" t="s">
        <v>86</v>
      </c>
      <c r="G70" s="32">
        <v>33000000018</v>
      </c>
      <c r="H70" s="18">
        <f>IFERROR(INDEX(#REF!,MATCH(G70,#REF!,0)),G70)</f>
        <v>33000000018</v>
      </c>
      <c r="I70" s="11"/>
      <c r="J70" s="11" t="s">
        <v>68</v>
      </c>
      <c r="K70" s="11"/>
      <c r="L70" s="11" t="s">
        <v>808</v>
      </c>
      <c r="M70" s="11">
        <v>0</v>
      </c>
      <c r="N70" s="19">
        <v>245432</v>
      </c>
      <c r="O70" s="19">
        <v>91500</v>
      </c>
      <c r="P70" s="19">
        <v>679709.95</v>
      </c>
      <c r="Q70" s="19">
        <v>588209.94999999995</v>
      </c>
      <c r="R70" s="13">
        <f t="shared" si="2"/>
        <v>91500</v>
      </c>
      <c r="S70" s="11"/>
      <c r="T70" s="19">
        <v>15621.97</v>
      </c>
      <c r="U70" s="11"/>
      <c r="V70" s="19">
        <v>679709.95</v>
      </c>
      <c r="W70" s="19">
        <v>603831.92000000004</v>
      </c>
      <c r="X70" s="19">
        <v>75878.03</v>
      </c>
      <c r="Y70" s="19">
        <f t="shared" si="3"/>
        <v>2231.7073170731705</v>
      </c>
      <c r="Z70" s="19">
        <f t="shared" si="4"/>
        <v>26780.506585365853</v>
      </c>
      <c r="AA70" s="19">
        <f t="shared" si="5"/>
        <v>64719.493414634147</v>
      </c>
      <c r="AB70" s="19">
        <f t="shared" si="6"/>
        <v>26780.487804878045</v>
      </c>
      <c r="AC70" s="19">
        <f t="shared" si="7"/>
        <v>37939.005609756103</v>
      </c>
      <c r="AD70" s="19">
        <f t="shared" si="8"/>
        <v>26780.487804878045</v>
      </c>
      <c r="AE70" s="19">
        <f t="shared" si="9"/>
        <v>11158.517804878058</v>
      </c>
      <c r="AF70" s="19">
        <f t="shared" si="10"/>
        <v>11158.517804878058</v>
      </c>
      <c r="AG70" s="19">
        <f t="shared" si="11"/>
        <v>0</v>
      </c>
      <c r="AH70" s="19">
        <f t="shared" si="12"/>
        <v>0</v>
      </c>
      <c r="AI70" s="19">
        <f t="shared" si="13"/>
        <v>0</v>
      </c>
      <c r="AJ70" s="19">
        <f t="shared" si="14"/>
        <v>0</v>
      </c>
      <c r="AK70" s="20">
        <f t="shared" si="15"/>
        <v>0</v>
      </c>
    </row>
    <row r="71" spans="2:37" s="3" customFormat="1" ht="32.25" hidden="1" customHeight="1" outlineLevel="1" x14ac:dyDescent="0.2">
      <c r="B71" s="15" t="s">
        <v>139</v>
      </c>
      <c r="C71" s="16" t="s">
        <v>44</v>
      </c>
      <c r="D71" s="17">
        <v>195</v>
      </c>
      <c r="E71" s="10" t="s">
        <v>140</v>
      </c>
      <c r="F71" s="10" t="s">
        <v>57</v>
      </c>
      <c r="G71" s="32">
        <v>33000000024</v>
      </c>
      <c r="H71" s="18">
        <f>IFERROR(INDEX(#REF!,MATCH(G71,#REF!,0)),G71)</f>
        <v>33000000024</v>
      </c>
      <c r="I71" s="11"/>
      <c r="J71" s="11" t="s">
        <v>68</v>
      </c>
      <c r="K71" s="11"/>
      <c r="L71" s="11" t="s">
        <v>808</v>
      </c>
      <c r="M71" s="11">
        <v>0</v>
      </c>
      <c r="N71" s="19">
        <v>188484</v>
      </c>
      <c r="O71" s="19">
        <v>171275.09</v>
      </c>
      <c r="P71" s="19">
        <v>171275.09</v>
      </c>
      <c r="Q71" s="19">
        <v>118575.09</v>
      </c>
      <c r="R71" s="13">
        <f t="shared" si="2"/>
        <v>52700</v>
      </c>
      <c r="S71" s="11"/>
      <c r="T71" s="19">
        <v>6148.31</v>
      </c>
      <c r="U71" s="11"/>
      <c r="V71" s="19">
        <v>171275.09</v>
      </c>
      <c r="W71" s="19">
        <v>124723.4</v>
      </c>
      <c r="X71" s="19">
        <v>46551.69</v>
      </c>
      <c r="Y71" s="19">
        <f t="shared" si="3"/>
        <v>878.33379487179491</v>
      </c>
      <c r="Z71" s="19">
        <f t="shared" si="4"/>
        <v>10539.978974358975</v>
      </c>
      <c r="AA71" s="19">
        <f t="shared" si="5"/>
        <v>42160.021025641021</v>
      </c>
      <c r="AB71" s="19">
        <f t="shared" si="6"/>
        <v>10540.005538461539</v>
      </c>
      <c r="AC71" s="19">
        <f t="shared" si="7"/>
        <v>31620.01548717948</v>
      </c>
      <c r="AD71" s="19">
        <f t="shared" si="8"/>
        <v>10540.005538461539</v>
      </c>
      <c r="AE71" s="19">
        <f t="shared" si="9"/>
        <v>21080.00994871794</v>
      </c>
      <c r="AF71" s="19">
        <f t="shared" si="10"/>
        <v>10540.005538461539</v>
      </c>
      <c r="AG71" s="19">
        <f t="shared" si="11"/>
        <v>10540.004410256401</v>
      </c>
      <c r="AH71" s="19">
        <f t="shared" si="12"/>
        <v>10540.004410256401</v>
      </c>
      <c r="AI71" s="19">
        <f t="shared" si="13"/>
        <v>0</v>
      </c>
      <c r="AJ71" s="19">
        <f t="shared" si="14"/>
        <v>0</v>
      </c>
      <c r="AK71" s="20">
        <f t="shared" si="15"/>
        <v>0</v>
      </c>
    </row>
    <row r="72" spans="2:37" s="3" customFormat="1" ht="53.25" hidden="1" customHeight="1" outlineLevel="1" x14ac:dyDescent="0.2">
      <c r="B72" s="15" t="s">
        <v>141</v>
      </c>
      <c r="C72" s="16" t="s">
        <v>44</v>
      </c>
      <c r="D72" s="17">
        <v>183</v>
      </c>
      <c r="E72" s="10" t="s">
        <v>142</v>
      </c>
      <c r="F72" s="10" t="s">
        <v>93</v>
      </c>
      <c r="G72" s="32">
        <v>33000000037</v>
      </c>
      <c r="H72" s="18">
        <f>IFERROR(INDEX(#REF!,MATCH(G72,#REF!,0)),G72)</f>
        <v>33000000037</v>
      </c>
      <c r="I72" s="11"/>
      <c r="J72" s="11" t="s">
        <v>68</v>
      </c>
      <c r="K72" s="11"/>
      <c r="L72" s="11" t="s">
        <v>808</v>
      </c>
      <c r="M72" s="11">
        <v>0</v>
      </c>
      <c r="N72" s="19">
        <v>41775</v>
      </c>
      <c r="O72" s="19">
        <v>3278.91</v>
      </c>
      <c r="P72" s="19">
        <v>3278.91</v>
      </c>
      <c r="Q72" s="19">
        <v>2418.91</v>
      </c>
      <c r="R72" s="13">
        <f t="shared" si="2"/>
        <v>860</v>
      </c>
      <c r="S72" s="11"/>
      <c r="T72" s="22">
        <v>125.44</v>
      </c>
      <c r="U72" s="11"/>
      <c r="V72" s="19">
        <v>3278.91</v>
      </c>
      <c r="W72" s="19">
        <v>2544.35</v>
      </c>
      <c r="X72" s="22">
        <v>734.56</v>
      </c>
      <c r="Y72" s="19">
        <f t="shared" si="3"/>
        <v>17.917540983606557</v>
      </c>
      <c r="Z72" s="19">
        <f t="shared" si="4"/>
        <v>215.02770491803278</v>
      </c>
      <c r="AA72" s="19">
        <f t="shared" si="5"/>
        <v>644.97229508196722</v>
      </c>
      <c r="AB72" s="19">
        <f t="shared" si="6"/>
        <v>215.01049180327868</v>
      </c>
      <c r="AC72" s="19">
        <f t="shared" si="7"/>
        <v>429.96180327868854</v>
      </c>
      <c r="AD72" s="19">
        <f t="shared" si="8"/>
        <v>215.01049180327868</v>
      </c>
      <c r="AE72" s="19">
        <f t="shared" si="9"/>
        <v>214.95131147540985</v>
      </c>
      <c r="AF72" s="19">
        <f t="shared" si="10"/>
        <v>214.95131147540985</v>
      </c>
      <c r="AG72" s="19">
        <f t="shared" si="11"/>
        <v>0</v>
      </c>
      <c r="AH72" s="19">
        <f t="shared" si="12"/>
        <v>0</v>
      </c>
      <c r="AI72" s="19">
        <f t="shared" si="13"/>
        <v>0</v>
      </c>
      <c r="AJ72" s="19">
        <f t="shared" si="14"/>
        <v>0</v>
      </c>
      <c r="AK72" s="20">
        <f t="shared" si="15"/>
        <v>0</v>
      </c>
    </row>
    <row r="73" spans="2:37" s="3" customFormat="1" ht="53.25" hidden="1" customHeight="1" outlineLevel="1" x14ac:dyDescent="0.2">
      <c r="B73" s="15" t="s">
        <v>141</v>
      </c>
      <c r="C73" s="16" t="s">
        <v>44</v>
      </c>
      <c r="D73" s="17">
        <v>183</v>
      </c>
      <c r="E73" s="10" t="s">
        <v>142</v>
      </c>
      <c r="F73" s="10" t="s">
        <v>93</v>
      </c>
      <c r="G73" s="32">
        <v>33000000038</v>
      </c>
      <c r="H73" s="18">
        <f>IFERROR(INDEX(#REF!,MATCH(G73,#REF!,0)),G73)</f>
        <v>33000000038</v>
      </c>
      <c r="I73" s="11"/>
      <c r="J73" s="11" t="s">
        <v>68</v>
      </c>
      <c r="K73" s="11"/>
      <c r="L73" s="11" t="s">
        <v>808</v>
      </c>
      <c r="M73" s="11">
        <v>0</v>
      </c>
      <c r="N73" s="19">
        <v>41775</v>
      </c>
      <c r="O73" s="19">
        <v>3278.91</v>
      </c>
      <c r="P73" s="19">
        <v>3278.91</v>
      </c>
      <c r="Q73" s="19">
        <v>2418.91</v>
      </c>
      <c r="R73" s="13">
        <f t="shared" si="2"/>
        <v>860</v>
      </c>
      <c r="S73" s="11"/>
      <c r="T73" s="22">
        <v>125.44</v>
      </c>
      <c r="U73" s="11"/>
      <c r="V73" s="19">
        <v>3278.91</v>
      </c>
      <c r="W73" s="19">
        <v>2544.35</v>
      </c>
      <c r="X73" s="22">
        <v>734.56</v>
      </c>
      <c r="Y73" s="19">
        <f t="shared" si="3"/>
        <v>17.917540983606557</v>
      </c>
      <c r="Z73" s="19">
        <f t="shared" si="4"/>
        <v>215.02770491803278</v>
      </c>
      <c r="AA73" s="19">
        <f t="shared" si="5"/>
        <v>644.97229508196722</v>
      </c>
      <c r="AB73" s="19">
        <f t="shared" si="6"/>
        <v>215.01049180327868</v>
      </c>
      <c r="AC73" s="19">
        <f t="shared" si="7"/>
        <v>429.96180327868854</v>
      </c>
      <c r="AD73" s="19">
        <f t="shared" si="8"/>
        <v>215.01049180327868</v>
      </c>
      <c r="AE73" s="19">
        <f t="shared" si="9"/>
        <v>214.95131147540985</v>
      </c>
      <c r="AF73" s="19">
        <f t="shared" si="10"/>
        <v>214.95131147540985</v>
      </c>
      <c r="AG73" s="19">
        <f t="shared" si="11"/>
        <v>0</v>
      </c>
      <c r="AH73" s="19">
        <f t="shared" si="12"/>
        <v>0</v>
      </c>
      <c r="AI73" s="19">
        <f t="shared" si="13"/>
        <v>0</v>
      </c>
      <c r="AJ73" s="19">
        <f t="shared" si="14"/>
        <v>0</v>
      </c>
      <c r="AK73" s="20">
        <f t="shared" si="15"/>
        <v>0</v>
      </c>
    </row>
    <row r="74" spans="2:37" s="3" customFormat="1" ht="42.75" hidden="1" customHeight="1" outlineLevel="1" x14ac:dyDescent="0.2">
      <c r="B74" s="15" t="s">
        <v>143</v>
      </c>
      <c r="C74" s="16" t="s">
        <v>44</v>
      </c>
      <c r="D74" s="17">
        <v>48</v>
      </c>
      <c r="E74" s="10" t="s">
        <v>138</v>
      </c>
      <c r="F74" s="10" t="s">
        <v>86</v>
      </c>
      <c r="G74" s="32">
        <v>33000000093</v>
      </c>
      <c r="H74" s="18">
        <f>IFERROR(INDEX(#REF!,MATCH(G74,#REF!,0)),G74)</f>
        <v>33000000093</v>
      </c>
      <c r="I74" s="11"/>
      <c r="J74" s="11" t="s">
        <v>68</v>
      </c>
      <c r="K74" s="11"/>
      <c r="L74" s="11" t="s">
        <v>808</v>
      </c>
      <c r="M74" s="11">
        <v>0</v>
      </c>
      <c r="N74" s="19">
        <v>3203403.91</v>
      </c>
      <c r="O74" s="19">
        <v>2799200</v>
      </c>
      <c r="P74" s="19">
        <v>10671950.02</v>
      </c>
      <c r="Q74" s="19">
        <v>7872750.0199999996</v>
      </c>
      <c r="R74" s="13">
        <f t="shared" si="2"/>
        <v>2799200</v>
      </c>
      <c r="S74" s="11"/>
      <c r="T74" s="19">
        <v>408216.69</v>
      </c>
      <c r="U74" s="11"/>
      <c r="V74" s="19">
        <v>10671950.02</v>
      </c>
      <c r="W74" s="19">
        <v>8280966.71</v>
      </c>
      <c r="X74" s="19">
        <v>2390983.31</v>
      </c>
      <c r="Y74" s="19">
        <f t="shared" si="3"/>
        <v>58316.666666666664</v>
      </c>
      <c r="Z74" s="19">
        <f t="shared" si="4"/>
        <v>699800.02333333332</v>
      </c>
      <c r="AA74" s="19">
        <f t="shared" si="5"/>
        <v>2099399.9766666666</v>
      </c>
      <c r="AB74" s="19">
        <f t="shared" si="6"/>
        <v>699800</v>
      </c>
      <c r="AC74" s="19">
        <f t="shared" si="7"/>
        <v>1399599.9766666666</v>
      </c>
      <c r="AD74" s="19">
        <f t="shared" si="8"/>
        <v>699800</v>
      </c>
      <c r="AE74" s="19">
        <f t="shared" si="9"/>
        <v>699799.97666666657</v>
      </c>
      <c r="AF74" s="19">
        <f t="shared" si="10"/>
        <v>699799.97666666657</v>
      </c>
      <c r="AG74" s="19">
        <f t="shared" si="11"/>
        <v>0</v>
      </c>
      <c r="AH74" s="19">
        <f t="shared" si="12"/>
        <v>0</v>
      </c>
      <c r="AI74" s="19">
        <f t="shared" si="13"/>
        <v>0</v>
      </c>
      <c r="AJ74" s="19">
        <f t="shared" si="14"/>
        <v>0</v>
      </c>
      <c r="AK74" s="20">
        <f t="shared" si="15"/>
        <v>0</v>
      </c>
    </row>
    <row r="75" spans="2:37" s="3" customFormat="1" ht="42.75" hidden="1" customHeight="1" outlineLevel="1" x14ac:dyDescent="0.2">
      <c r="B75" s="15" t="s">
        <v>144</v>
      </c>
      <c r="C75" s="16" t="s">
        <v>44</v>
      </c>
      <c r="D75" s="17">
        <v>41</v>
      </c>
      <c r="E75" s="10" t="s">
        <v>138</v>
      </c>
      <c r="F75" s="10" t="s">
        <v>86</v>
      </c>
      <c r="G75" s="32">
        <v>33000000094</v>
      </c>
      <c r="H75" s="18">
        <f>IFERROR(INDEX(#REF!,MATCH(G75,#REF!,0)),G75)</f>
        <v>33000000094</v>
      </c>
      <c r="I75" s="11"/>
      <c r="J75" s="11" t="s">
        <v>68</v>
      </c>
      <c r="K75" s="11"/>
      <c r="L75" s="11" t="s">
        <v>808</v>
      </c>
      <c r="M75" s="11">
        <v>0</v>
      </c>
      <c r="N75" s="19">
        <v>1519792</v>
      </c>
      <c r="O75" s="19">
        <v>602000</v>
      </c>
      <c r="P75" s="19">
        <v>4472009.17</v>
      </c>
      <c r="Q75" s="19">
        <v>3870009.17</v>
      </c>
      <c r="R75" s="13">
        <f t="shared" ref="R75:R138" si="16">P75-Q75</f>
        <v>602000</v>
      </c>
      <c r="S75" s="11"/>
      <c r="T75" s="19">
        <v>102780.51</v>
      </c>
      <c r="U75" s="11"/>
      <c r="V75" s="19">
        <v>4472009.17</v>
      </c>
      <c r="W75" s="19">
        <v>3972789.68</v>
      </c>
      <c r="X75" s="19">
        <v>499219.49</v>
      </c>
      <c r="Y75" s="19">
        <f t="shared" ref="Y75:Y138" si="17">O75/D75</f>
        <v>14682.926829268292</v>
      </c>
      <c r="Z75" s="19">
        <f t="shared" si="4"/>
        <v>176195.14414634145</v>
      </c>
      <c r="AA75" s="19">
        <f t="shared" si="5"/>
        <v>425804.85585365852</v>
      </c>
      <c r="AB75" s="19">
        <f t="shared" si="6"/>
        <v>176195.12195121951</v>
      </c>
      <c r="AC75" s="19">
        <f t="shared" si="7"/>
        <v>249609.73390243901</v>
      </c>
      <c r="AD75" s="19">
        <f t="shared" si="8"/>
        <v>176195.12195121951</v>
      </c>
      <c r="AE75" s="19">
        <f t="shared" si="9"/>
        <v>73414.6119512195</v>
      </c>
      <c r="AF75" s="19">
        <f t="shared" si="10"/>
        <v>73414.6119512195</v>
      </c>
      <c r="AG75" s="19">
        <f t="shared" si="11"/>
        <v>0</v>
      </c>
      <c r="AH75" s="19">
        <f t="shared" si="12"/>
        <v>0</v>
      </c>
      <c r="AI75" s="19">
        <f t="shared" si="13"/>
        <v>0</v>
      </c>
      <c r="AJ75" s="19">
        <f t="shared" si="14"/>
        <v>0</v>
      </c>
      <c r="AK75" s="20">
        <f t="shared" si="15"/>
        <v>0</v>
      </c>
    </row>
    <row r="76" spans="2:37" s="3" customFormat="1" ht="42.75" hidden="1" customHeight="1" outlineLevel="1" x14ac:dyDescent="0.2">
      <c r="B76" s="15" t="s">
        <v>145</v>
      </c>
      <c r="C76" s="16" t="s">
        <v>44</v>
      </c>
      <c r="D76" s="17">
        <v>41</v>
      </c>
      <c r="E76" s="10" t="s">
        <v>138</v>
      </c>
      <c r="F76" s="10" t="s">
        <v>86</v>
      </c>
      <c r="G76" s="32">
        <v>33000000095</v>
      </c>
      <c r="H76" s="18">
        <f>IFERROR(INDEX(#REF!,MATCH(G76,#REF!,0)),G76)</f>
        <v>33000000095</v>
      </c>
      <c r="I76" s="11"/>
      <c r="J76" s="11" t="s">
        <v>68</v>
      </c>
      <c r="K76" s="11"/>
      <c r="L76" s="11" t="s">
        <v>808</v>
      </c>
      <c r="M76" s="11">
        <v>0</v>
      </c>
      <c r="N76" s="19">
        <v>1585870</v>
      </c>
      <c r="O76" s="19">
        <v>628100</v>
      </c>
      <c r="P76" s="19">
        <v>4665876.46</v>
      </c>
      <c r="Q76" s="19">
        <v>4037776.46</v>
      </c>
      <c r="R76" s="13">
        <f t="shared" si="16"/>
        <v>628100</v>
      </c>
      <c r="S76" s="11"/>
      <c r="T76" s="19">
        <v>107236.57</v>
      </c>
      <c r="U76" s="11"/>
      <c r="V76" s="19">
        <v>4665876.46</v>
      </c>
      <c r="W76" s="19">
        <v>4145013.03</v>
      </c>
      <c r="X76" s="19">
        <v>520863.43</v>
      </c>
      <c r="Y76" s="19">
        <f t="shared" si="17"/>
        <v>15319.512195121952</v>
      </c>
      <c r="Z76" s="19">
        <f t="shared" ref="Z76:Z139" si="18">MIN((T76+Y76*5),(P76-Q76))</f>
        <v>183834.13097560976</v>
      </c>
      <c r="AA76" s="19">
        <f t="shared" ref="AA76:AA139" si="19">P76-Q76-Z76</f>
        <v>444265.86902439024</v>
      </c>
      <c r="AB76" s="19">
        <f t="shared" ref="AB76:AB139" si="20">MIN(AA76,Y76*12)</f>
        <v>183834.14634146343</v>
      </c>
      <c r="AC76" s="19">
        <f t="shared" ref="AC76:AC139" si="21">AA76-AB76</f>
        <v>260431.7226829268</v>
      </c>
      <c r="AD76" s="19">
        <f t="shared" ref="AD76:AD139" si="22">MIN(AB76,AC76)</f>
        <v>183834.14634146343</v>
      </c>
      <c r="AE76" s="19">
        <f t="shared" ref="AE76:AE139" si="23">AC76-AD76</f>
        <v>76597.576341463369</v>
      </c>
      <c r="AF76" s="19">
        <f t="shared" ref="AF76:AF139" si="24">MIN(AD76,AE76)</f>
        <v>76597.576341463369</v>
      </c>
      <c r="AG76" s="19">
        <f t="shared" ref="AG76:AG139" si="25">AE76-AF76</f>
        <v>0</v>
      </c>
      <c r="AH76" s="19">
        <f t="shared" ref="AH76:AH139" si="26">MIN(AF76,AG76)</f>
        <v>0</v>
      </c>
      <c r="AI76" s="19">
        <f t="shared" ref="AI76:AI139" si="27">AG76-AH76</f>
        <v>0</v>
      </c>
      <c r="AJ76" s="19">
        <f t="shared" ref="AJ76:AJ139" si="28">MIN(AH76,AI76)</f>
        <v>0</v>
      </c>
      <c r="AK76" s="20">
        <f t="shared" ref="AK76:AK139" si="29">AI76-AJ76</f>
        <v>0</v>
      </c>
    </row>
    <row r="77" spans="2:37" s="3" customFormat="1" ht="42.75" hidden="1" customHeight="1" outlineLevel="1" x14ac:dyDescent="0.2">
      <c r="B77" s="15" t="s">
        <v>146</v>
      </c>
      <c r="C77" s="16" t="s">
        <v>44</v>
      </c>
      <c r="D77" s="17">
        <v>41</v>
      </c>
      <c r="E77" s="10" t="s">
        <v>138</v>
      </c>
      <c r="F77" s="10" t="s">
        <v>86</v>
      </c>
      <c r="G77" s="32">
        <v>33000000108</v>
      </c>
      <c r="H77" s="18">
        <f>IFERROR(INDEX(#REF!,MATCH(G77,#REF!,0)),G77)</f>
        <v>33000000108</v>
      </c>
      <c r="I77" s="11"/>
      <c r="J77" s="11" t="s">
        <v>68</v>
      </c>
      <c r="K77" s="11"/>
      <c r="L77" s="11" t="s">
        <v>808</v>
      </c>
      <c r="M77" s="11">
        <v>0</v>
      </c>
      <c r="N77" s="19">
        <v>132156</v>
      </c>
      <c r="O77" s="19">
        <v>52300</v>
      </c>
      <c r="P77" s="19">
        <v>388507.38</v>
      </c>
      <c r="Q77" s="19">
        <v>336207.38</v>
      </c>
      <c r="R77" s="13">
        <f t="shared" si="16"/>
        <v>52300</v>
      </c>
      <c r="S77" s="11"/>
      <c r="T77" s="19">
        <v>8929.27</v>
      </c>
      <c r="U77" s="11"/>
      <c r="V77" s="19">
        <v>388507.38</v>
      </c>
      <c r="W77" s="19">
        <v>345136.65</v>
      </c>
      <c r="X77" s="19">
        <v>43370.73</v>
      </c>
      <c r="Y77" s="19">
        <f t="shared" si="17"/>
        <v>1275.6097560975609</v>
      </c>
      <c r="Z77" s="19">
        <f t="shared" si="18"/>
        <v>15307.318780487805</v>
      </c>
      <c r="AA77" s="19">
        <f t="shared" si="19"/>
        <v>36992.681219512197</v>
      </c>
      <c r="AB77" s="19">
        <f t="shared" si="20"/>
        <v>15307.317073170731</v>
      </c>
      <c r="AC77" s="19">
        <f t="shared" si="21"/>
        <v>21685.364146341468</v>
      </c>
      <c r="AD77" s="19">
        <f t="shared" si="22"/>
        <v>15307.317073170731</v>
      </c>
      <c r="AE77" s="19">
        <f t="shared" si="23"/>
        <v>6378.0470731707373</v>
      </c>
      <c r="AF77" s="19">
        <f t="shared" si="24"/>
        <v>6378.0470731707373</v>
      </c>
      <c r="AG77" s="19">
        <f t="shared" si="25"/>
        <v>0</v>
      </c>
      <c r="AH77" s="19">
        <f t="shared" si="26"/>
        <v>0</v>
      </c>
      <c r="AI77" s="19">
        <f t="shared" si="27"/>
        <v>0</v>
      </c>
      <c r="AJ77" s="19">
        <f t="shared" si="28"/>
        <v>0</v>
      </c>
      <c r="AK77" s="20">
        <f t="shared" si="29"/>
        <v>0</v>
      </c>
    </row>
    <row r="78" spans="2:37" s="3" customFormat="1" ht="42.75" hidden="1" customHeight="1" outlineLevel="1" x14ac:dyDescent="0.2">
      <c r="B78" s="15" t="s">
        <v>147</v>
      </c>
      <c r="C78" s="16" t="s">
        <v>44</v>
      </c>
      <c r="D78" s="17">
        <v>41</v>
      </c>
      <c r="E78" s="10" t="s">
        <v>138</v>
      </c>
      <c r="F78" s="10" t="s">
        <v>86</v>
      </c>
      <c r="G78" s="32">
        <v>33000000109</v>
      </c>
      <c r="H78" s="18">
        <f>IFERROR(INDEX(#REF!,MATCH(G78,#REF!,0)),G78)</f>
        <v>33000000109</v>
      </c>
      <c r="I78" s="11"/>
      <c r="J78" s="11" t="s">
        <v>68</v>
      </c>
      <c r="K78" s="11"/>
      <c r="L78" s="11" t="s">
        <v>808</v>
      </c>
      <c r="M78" s="11">
        <v>0</v>
      </c>
      <c r="N78" s="19">
        <v>1585870</v>
      </c>
      <c r="O78" s="19">
        <v>628100</v>
      </c>
      <c r="P78" s="19">
        <v>4665878.42</v>
      </c>
      <c r="Q78" s="19">
        <v>4037778.42</v>
      </c>
      <c r="R78" s="13">
        <f t="shared" si="16"/>
        <v>628100</v>
      </c>
      <c r="S78" s="11"/>
      <c r="T78" s="19">
        <v>107236.57</v>
      </c>
      <c r="U78" s="11"/>
      <c r="V78" s="19">
        <v>4665878.42</v>
      </c>
      <c r="W78" s="19">
        <v>4145014.99</v>
      </c>
      <c r="X78" s="19">
        <v>520863.43</v>
      </c>
      <c r="Y78" s="19">
        <f t="shared" si="17"/>
        <v>15319.512195121952</v>
      </c>
      <c r="Z78" s="19">
        <f t="shared" si="18"/>
        <v>183834.13097560976</v>
      </c>
      <c r="AA78" s="19">
        <f t="shared" si="19"/>
        <v>444265.86902439024</v>
      </c>
      <c r="AB78" s="19">
        <f t="shared" si="20"/>
        <v>183834.14634146343</v>
      </c>
      <c r="AC78" s="19">
        <f t="shared" si="21"/>
        <v>260431.7226829268</v>
      </c>
      <c r="AD78" s="19">
        <f t="shared" si="22"/>
        <v>183834.14634146343</v>
      </c>
      <c r="AE78" s="19">
        <f t="shared" si="23"/>
        <v>76597.576341463369</v>
      </c>
      <c r="AF78" s="19">
        <f t="shared" si="24"/>
        <v>76597.576341463369</v>
      </c>
      <c r="AG78" s="19">
        <f t="shared" si="25"/>
        <v>0</v>
      </c>
      <c r="AH78" s="19">
        <f t="shared" si="26"/>
        <v>0</v>
      </c>
      <c r="AI78" s="19">
        <f t="shared" si="27"/>
        <v>0</v>
      </c>
      <c r="AJ78" s="19">
        <f t="shared" si="28"/>
        <v>0</v>
      </c>
      <c r="AK78" s="20">
        <f t="shared" si="29"/>
        <v>0</v>
      </c>
    </row>
    <row r="79" spans="2:37" s="3" customFormat="1" ht="42.75" hidden="1" customHeight="1" outlineLevel="1" x14ac:dyDescent="0.2">
      <c r="B79" s="15" t="s">
        <v>148</v>
      </c>
      <c r="C79" s="16" t="s">
        <v>44</v>
      </c>
      <c r="D79" s="17">
        <v>432</v>
      </c>
      <c r="E79" s="10" t="s">
        <v>138</v>
      </c>
      <c r="F79" s="10" t="s">
        <v>86</v>
      </c>
      <c r="G79" s="32">
        <v>33000000121</v>
      </c>
      <c r="H79" s="18">
        <f>IFERROR(INDEX(#REF!,MATCH(G79,#REF!,0)),G79)</f>
        <v>33000000121</v>
      </c>
      <c r="I79" s="11"/>
      <c r="J79" s="11" t="s">
        <v>68</v>
      </c>
      <c r="K79" s="11"/>
      <c r="L79" s="11" t="s">
        <v>808</v>
      </c>
      <c r="M79" s="11">
        <v>0</v>
      </c>
      <c r="N79" s="19">
        <v>198234</v>
      </c>
      <c r="O79" s="19">
        <v>161164.20000000001</v>
      </c>
      <c r="P79" s="19">
        <v>161164.20000000001</v>
      </c>
      <c r="Q79" s="19">
        <v>50364.2</v>
      </c>
      <c r="R79" s="13">
        <f t="shared" si="16"/>
        <v>110800.00000000001</v>
      </c>
      <c r="S79" s="11"/>
      <c r="T79" s="19">
        <v>2611.4899999999998</v>
      </c>
      <c r="U79" s="11"/>
      <c r="V79" s="19">
        <v>161164.20000000001</v>
      </c>
      <c r="W79" s="19">
        <v>52975.69</v>
      </c>
      <c r="X79" s="19">
        <v>108188.51</v>
      </c>
      <c r="Y79" s="19">
        <f t="shared" si="17"/>
        <v>373.06527777777779</v>
      </c>
      <c r="Z79" s="19">
        <f t="shared" si="18"/>
        <v>4476.8163888888885</v>
      </c>
      <c r="AA79" s="19">
        <f t="shared" si="19"/>
        <v>106323.18361111113</v>
      </c>
      <c r="AB79" s="19">
        <f t="shared" si="20"/>
        <v>4476.7833333333338</v>
      </c>
      <c r="AC79" s="19">
        <f t="shared" si="21"/>
        <v>101846.40027777779</v>
      </c>
      <c r="AD79" s="19">
        <f t="shared" si="22"/>
        <v>4476.7833333333338</v>
      </c>
      <c r="AE79" s="19">
        <f t="shared" si="23"/>
        <v>97369.616944444453</v>
      </c>
      <c r="AF79" s="19">
        <f t="shared" si="24"/>
        <v>4476.7833333333338</v>
      </c>
      <c r="AG79" s="19">
        <f t="shared" si="25"/>
        <v>92892.833611111113</v>
      </c>
      <c r="AH79" s="19">
        <f t="shared" si="26"/>
        <v>4476.7833333333338</v>
      </c>
      <c r="AI79" s="19">
        <f t="shared" si="27"/>
        <v>88416.050277777773</v>
      </c>
      <c r="AJ79" s="19">
        <f t="shared" si="28"/>
        <v>4476.7833333333338</v>
      </c>
      <c r="AK79" s="20">
        <f t="shared" si="29"/>
        <v>83939.266944444433</v>
      </c>
    </row>
    <row r="80" spans="2:37" s="3" customFormat="1" ht="53.25" hidden="1" customHeight="1" outlineLevel="1" x14ac:dyDescent="0.2">
      <c r="B80" s="15" t="s">
        <v>149</v>
      </c>
      <c r="C80" s="16" t="s">
        <v>44</v>
      </c>
      <c r="D80" s="17">
        <v>312</v>
      </c>
      <c r="E80" s="10" t="s">
        <v>150</v>
      </c>
      <c r="F80" s="10" t="s">
        <v>81</v>
      </c>
      <c r="G80" s="32">
        <v>33000000145</v>
      </c>
      <c r="H80" s="18">
        <f>IFERROR(INDEX(#REF!,MATCH(G80,#REF!,0)),G80)</f>
        <v>33000000145</v>
      </c>
      <c r="I80" s="11"/>
      <c r="J80" s="11" t="s">
        <v>68</v>
      </c>
      <c r="K80" s="11"/>
      <c r="L80" s="11" t="s">
        <v>808</v>
      </c>
      <c r="M80" s="11">
        <v>0</v>
      </c>
      <c r="N80" s="19">
        <v>17500000</v>
      </c>
      <c r="O80" s="19">
        <v>17968026.350000001</v>
      </c>
      <c r="P80" s="19">
        <v>17968026.350000001</v>
      </c>
      <c r="Q80" s="19">
        <v>7774626.3499999996</v>
      </c>
      <c r="R80" s="13">
        <f t="shared" si="16"/>
        <v>10193400.000000002</v>
      </c>
      <c r="S80" s="11"/>
      <c r="T80" s="19">
        <v>403128.81</v>
      </c>
      <c r="U80" s="11"/>
      <c r="V80" s="19">
        <v>17968026.350000001</v>
      </c>
      <c r="W80" s="19">
        <v>8177755.1600000001</v>
      </c>
      <c r="X80" s="19">
        <v>9790271.1899999995</v>
      </c>
      <c r="Y80" s="19">
        <f t="shared" si="17"/>
        <v>57589.8280448718</v>
      </c>
      <c r="Z80" s="19">
        <f t="shared" si="18"/>
        <v>691077.95022435905</v>
      </c>
      <c r="AA80" s="19">
        <f t="shared" si="19"/>
        <v>9502322.0497756433</v>
      </c>
      <c r="AB80" s="19">
        <f t="shared" si="20"/>
        <v>691077.9365384616</v>
      </c>
      <c r="AC80" s="19">
        <f t="shared" si="21"/>
        <v>8811244.1132371817</v>
      </c>
      <c r="AD80" s="19">
        <f t="shared" si="22"/>
        <v>691077.9365384616</v>
      </c>
      <c r="AE80" s="19">
        <f t="shared" si="23"/>
        <v>8120166.1766987201</v>
      </c>
      <c r="AF80" s="19">
        <f t="shared" si="24"/>
        <v>691077.9365384616</v>
      </c>
      <c r="AG80" s="19">
        <f t="shared" si="25"/>
        <v>7429088.2401602585</v>
      </c>
      <c r="AH80" s="19">
        <f t="shared" si="26"/>
        <v>691077.9365384616</v>
      </c>
      <c r="AI80" s="19">
        <f t="shared" si="27"/>
        <v>6738010.3036217969</v>
      </c>
      <c r="AJ80" s="19">
        <f t="shared" si="28"/>
        <v>691077.9365384616</v>
      </c>
      <c r="AK80" s="20">
        <f t="shared" si="29"/>
        <v>6046932.3670833353</v>
      </c>
    </row>
    <row r="81" spans="2:37" s="3" customFormat="1" ht="53.25" hidden="1" customHeight="1" outlineLevel="1" x14ac:dyDescent="0.2">
      <c r="B81" s="15" t="s">
        <v>151</v>
      </c>
      <c r="C81" s="16" t="s">
        <v>44</v>
      </c>
      <c r="D81" s="17">
        <v>312</v>
      </c>
      <c r="E81" s="10" t="s">
        <v>150</v>
      </c>
      <c r="F81" s="10" t="s">
        <v>81</v>
      </c>
      <c r="G81" s="32">
        <v>33000000159</v>
      </c>
      <c r="H81" s="18">
        <f>IFERROR(INDEX(#REF!,MATCH(G81,#REF!,0)),G81)</f>
        <v>33000000159</v>
      </c>
      <c r="I81" s="11"/>
      <c r="J81" s="11" t="s">
        <v>68</v>
      </c>
      <c r="K81" s="11"/>
      <c r="L81" s="11" t="s">
        <v>808</v>
      </c>
      <c r="M81" s="11">
        <v>0</v>
      </c>
      <c r="N81" s="19">
        <v>12675000</v>
      </c>
      <c r="O81" s="19">
        <v>13013925.720000001</v>
      </c>
      <c r="P81" s="19">
        <v>13013925.720000001</v>
      </c>
      <c r="Q81" s="19">
        <v>5631025.7199999997</v>
      </c>
      <c r="R81" s="13">
        <f t="shared" si="16"/>
        <v>7382900.0000000009</v>
      </c>
      <c r="S81" s="11"/>
      <c r="T81" s="19">
        <v>291979.09999999998</v>
      </c>
      <c r="U81" s="11"/>
      <c r="V81" s="19">
        <v>13013925.720000001</v>
      </c>
      <c r="W81" s="19">
        <v>5923004.8200000003</v>
      </c>
      <c r="X81" s="19">
        <v>7090920.9000000004</v>
      </c>
      <c r="Y81" s="19">
        <f t="shared" si="17"/>
        <v>41711.300384615388</v>
      </c>
      <c r="Z81" s="19">
        <f t="shared" si="18"/>
        <v>500535.6019230769</v>
      </c>
      <c r="AA81" s="19">
        <f t="shared" si="19"/>
        <v>6882364.3980769236</v>
      </c>
      <c r="AB81" s="19">
        <f t="shared" si="20"/>
        <v>500535.60461538465</v>
      </c>
      <c r="AC81" s="19">
        <f t="shared" si="21"/>
        <v>6381828.7934615389</v>
      </c>
      <c r="AD81" s="19">
        <f t="shared" si="22"/>
        <v>500535.60461538465</v>
      </c>
      <c r="AE81" s="19">
        <f t="shared" si="23"/>
        <v>5881293.1888461541</v>
      </c>
      <c r="AF81" s="19">
        <f t="shared" si="24"/>
        <v>500535.60461538465</v>
      </c>
      <c r="AG81" s="19">
        <f t="shared" si="25"/>
        <v>5380757.5842307694</v>
      </c>
      <c r="AH81" s="19">
        <f t="shared" si="26"/>
        <v>500535.60461538465</v>
      </c>
      <c r="AI81" s="19">
        <f t="shared" si="27"/>
        <v>4880221.9796153847</v>
      </c>
      <c r="AJ81" s="19">
        <f t="shared" si="28"/>
        <v>500535.60461538465</v>
      </c>
      <c r="AK81" s="20">
        <f t="shared" si="29"/>
        <v>4379686.375</v>
      </c>
    </row>
    <row r="82" spans="2:37" s="3" customFormat="1" ht="53.25" hidden="1" customHeight="1" outlineLevel="1" x14ac:dyDescent="0.2">
      <c r="B82" s="15" t="s">
        <v>152</v>
      </c>
      <c r="C82" s="16" t="s">
        <v>44</v>
      </c>
      <c r="D82" s="17">
        <v>177</v>
      </c>
      <c r="E82" s="10" t="s">
        <v>117</v>
      </c>
      <c r="F82" s="10" t="s">
        <v>86</v>
      </c>
      <c r="G82" s="32">
        <v>33000000234</v>
      </c>
      <c r="H82" s="18">
        <f>IFERROR(INDEX(#REF!,MATCH(G82,#REF!,0)),G82)</f>
        <v>33000000234</v>
      </c>
      <c r="I82" s="11"/>
      <c r="J82" s="11" t="s">
        <v>68</v>
      </c>
      <c r="K82" s="11"/>
      <c r="L82" s="11" t="s">
        <v>808</v>
      </c>
      <c r="M82" s="11">
        <v>0</v>
      </c>
      <c r="N82" s="19">
        <v>36201611.439999998</v>
      </c>
      <c r="O82" s="19">
        <v>21506300</v>
      </c>
      <c r="P82" s="19">
        <v>33848561.630000003</v>
      </c>
      <c r="Q82" s="19">
        <v>12342261.630000001</v>
      </c>
      <c r="R82" s="13">
        <f t="shared" si="16"/>
        <v>21506300</v>
      </c>
      <c r="S82" s="11"/>
      <c r="T82" s="19">
        <v>850531.64</v>
      </c>
      <c r="U82" s="11"/>
      <c r="V82" s="19">
        <v>33848561.630000003</v>
      </c>
      <c r="W82" s="19">
        <v>13192793.27</v>
      </c>
      <c r="X82" s="19">
        <v>20655768.359999999</v>
      </c>
      <c r="Y82" s="19">
        <f t="shared" si="17"/>
        <v>121504.51977401129</v>
      </c>
      <c r="Z82" s="19">
        <f t="shared" si="18"/>
        <v>1458054.2388700563</v>
      </c>
      <c r="AA82" s="19">
        <f t="shared" si="19"/>
        <v>20048245.761129946</v>
      </c>
      <c r="AB82" s="19">
        <f t="shared" si="20"/>
        <v>1458054.2372881356</v>
      </c>
      <c r="AC82" s="19">
        <f t="shared" si="21"/>
        <v>18590191.523841809</v>
      </c>
      <c r="AD82" s="19">
        <f t="shared" si="22"/>
        <v>1458054.2372881356</v>
      </c>
      <c r="AE82" s="19">
        <f t="shared" si="23"/>
        <v>17132137.286553673</v>
      </c>
      <c r="AF82" s="19">
        <f t="shared" si="24"/>
        <v>1458054.2372881356</v>
      </c>
      <c r="AG82" s="19">
        <f t="shared" si="25"/>
        <v>15674083.049265537</v>
      </c>
      <c r="AH82" s="19">
        <f t="shared" si="26"/>
        <v>1458054.2372881356</v>
      </c>
      <c r="AI82" s="19">
        <f t="shared" si="27"/>
        <v>14216028.811977401</v>
      </c>
      <c r="AJ82" s="19">
        <f t="shared" si="28"/>
        <v>1458054.2372881356</v>
      </c>
      <c r="AK82" s="20">
        <f t="shared" si="29"/>
        <v>12757974.574689265</v>
      </c>
    </row>
    <row r="83" spans="2:37" s="3" customFormat="1" ht="53.25" hidden="1" customHeight="1" outlineLevel="1" x14ac:dyDescent="0.2">
      <c r="B83" s="15" t="s">
        <v>153</v>
      </c>
      <c r="C83" s="16" t="s">
        <v>44</v>
      </c>
      <c r="D83" s="17">
        <v>312</v>
      </c>
      <c r="E83" s="10" t="s">
        <v>117</v>
      </c>
      <c r="F83" s="10" t="s">
        <v>86</v>
      </c>
      <c r="G83" s="32">
        <v>33000000235</v>
      </c>
      <c r="H83" s="18">
        <f>IFERROR(INDEX(#REF!,MATCH(G83,#REF!,0)),G83)</f>
        <v>33000000235</v>
      </c>
      <c r="I83" s="11"/>
      <c r="J83" s="11" t="s">
        <v>68</v>
      </c>
      <c r="K83" s="11"/>
      <c r="L83" s="11" t="s">
        <v>808</v>
      </c>
      <c r="M83" s="11">
        <v>0</v>
      </c>
      <c r="N83" s="19">
        <v>17135219</v>
      </c>
      <c r="O83" s="19">
        <v>15482250.18</v>
      </c>
      <c r="P83" s="19">
        <v>15482250.18</v>
      </c>
      <c r="Q83" s="19">
        <v>6699050.1799999997</v>
      </c>
      <c r="R83" s="13">
        <f t="shared" si="16"/>
        <v>8783200</v>
      </c>
      <c r="S83" s="11"/>
      <c r="T83" s="19">
        <v>347358.2</v>
      </c>
      <c r="U83" s="11"/>
      <c r="V83" s="19">
        <v>15482250.18</v>
      </c>
      <c r="W83" s="19">
        <v>7046408.3799999999</v>
      </c>
      <c r="X83" s="19">
        <v>8435841.8000000007</v>
      </c>
      <c r="Y83" s="19">
        <f t="shared" si="17"/>
        <v>49622.596730769226</v>
      </c>
      <c r="Z83" s="19">
        <f t="shared" si="18"/>
        <v>595471.18365384615</v>
      </c>
      <c r="AA83" s="19">
        <f t="shared" si="19"/>
        <v>8187728.8163461536</v>
      </c>
      <c r="AB83" s="19">
        <f t="shared" si="20"/>
        <v>595471.16076923069</v>
      </c>
      <c r="AC83" s="19">
        <f t="shared" si="21"/>
        <v>7592257.6555769229</v>
      </c>
      <c r="AD83" s="19">
        <f t="shared" si="22"/>
        <v>595471.16076923069</v>
      </c>
      <c r="AE83" s="19">
        <f t="shared" si="23"/>
        <v>6996786.4948076922</v>
      </c>
      <c r="AF83" s="19">
        <f t="shared" si="24"/>
        <v>595471.16076923069</v>
      </c>
      <c r="AG83" s="19">
        <f t="shared" si="25"/>
        <v>6401315.3340384616</v>
      </c>
      <c r="AH83" s="19">
        <f t="shared" si="26"/>
        <v>595471.16076923069</v>
      </c>
      <c r="AI83" s="19">
        <f t="shared" si="27"/>
        <v>5805844.1732692309</v>
      </c>
      <c r="AJ83" s="19">
        <f t="shared" si="28"/>
        <v>595471.16076923069</v>
      </c>
      <c r="AK83" s="20">
        <f t="shared" si="29"/>
        <v>5210373.0125000002</v>
      </c>
    </row>
    <row r="84" spans="2:37" s="3" customFormat="1" ht="53.25" hidden="1" customHeight="1" outlineLevel="1" x14ac:dyDescent="0.2">
      <c r="B84" s="15" t="s">
        <v>154</v>
      </c>
      <c r="C84" s="16" t="s">
        <v>44</v>
      </c>
      <c r="D84" s="17">
        <v>312</v>
      </c>
      <c r="E84" s="10" t="s">
        <v>150</v>
      </c>
      <c r="F84" s="10" t="s">
        <v>81</v>
      </c>
      <c r="G84" s="32">
        <v>33000000332</v>
      </c>
      <c r="H84" s="18">
        <f>IFERROR(INDEX(#REF!,MATCH(G84,#REF!,0)),G84)</f>
        <v>33000000332</v>
      </c>
      <c r="I84" s="11"/>
      <c r="J84" s="11" t="s">
        <v>68</v>
      </c>
      <c r="K84" s="11"/>
      <c r="L84" s="11" t="s">
        <v>808</v>
      </c>
      <c r="M84" s="11">
        <v>0</v>
      </c>
      <c r="N84" s="19">
        <v>14397500</v>
      </c>
      <c r="O84" s="19">
        <v>7130345.6100000003</v>
      </c>
      <c r="P84" s="19">
        <v>7130345.6100000003</v>
      </c>
      <c r="Q84" s="19">
        <v>3085245.61</v>
      </c>
      <c r="R84" s="13">
        <f t="shared" si="16"/>
        <v>4045100.0000000005</v>
      </c>
      <c r="S84" s="11"/>
      <c r="T84" s="19">
        <v>159975.69</v>
      </c>
      <c r="U84" s="11"/>
      <c r="V84" s="19">
        <v>7130345.6100000003</v>
      </c>
      <c r="W84" s="19">
        <v>3245221.3</v>
      </c>
      <c r="X84" s="19">
        <v>3885124.31</v>
      </c>
      <c r="Y84" s="19">
        <f t="shared" si="17"/>
        <v>22853.671826923077</v>
      </c>
      <c r="Z84" s="19">
        <f t="shared" si="18"/>
        <v>274244.0491346154</v>
      </c>
      <c r="AA84" s="19">
        <f t="shared" si="19"/>
        <v>3770855.9508653851</v>
      </c>
      <c r="AB84" s="19">
        <f t="shared" si="20"/>
        <v>274244.06192307692</v>
      </c>
      <c r="AC84" s="19">
        <f t="shared" si="21"/>
        <v>3496611.8889423083</v>
      </c>
      <c r="AD84" s="19">
        <f t="shared" si="22"/>
        <v>274244.06192307692</v>
      </c>
      <c r="AE84" s="19">
        <f t="shared" si="23"/>
        <v>3222367.8270192314</v>
      </c>
      <c r="AF84" s="19">
        <f t="shared" si="24"/>
        <v>274244.06192307692</v>
      </c>
      <c r="AG84" s="19">
        <f t="shared" si="25"/>
        <v>2948123.7650961545</v>
      </c>
      <c r="AH84" s="19">
        <f t="shared" si="26"/>
        <v>274244.06192307692</v>
      </c>
      <c r="AI84" s="19">
        <f t="shared" si="27"/>
        <v>2673879.7031730777</v>
      </c>
      <c r="AJ84" s="19">
        <f t="shared" si="28"/>
        <v>274244.06192307692</v>
      </c>
      <c r="AK84" s="20">
        <f t="shared" si="29"/>
        <v>2399635.6412500008</v>
      </c>
    </row>
    <row r="85" spans="2:37" s="3" customFormat="1" ht="53.25" hidden="1" customHeight="1" outlineLevel="1" x14ac:dyDescent="0.2">
      <c r="B85" s="15" t="s">
        <v>155</v>
      </c>
      <c r="C85" s="16" t="s">
        <v>44</v>
      </c>
      <c r="D85" s="17">
        <v>312</v>
      </c>
      <c r="E85" s="10" t="s">
        <v>150</v>
      </c>
      <c r="F85" s="10" t="s">
        <v>81</v>
      </c>
      <c r="G85" s="32">
        <v>33000000595</v>
      </c>
      <c r="H85" s="18">
        <f>IFERROR(INDEX(#REF!,MATCH(G85,#REF!,0)),G85)</f>
        <v>33000000595</v>
      </c>
      <c r="I85" s="11"/>
      <c r="J85" s="11" t="s">
        <v>68</v>
      </c>
      <c r="K85" s="11"/>
      <c r="L85" s="11" t="s">
        <v>808</v>
      </c>
      <c r="M85" s="11">
        <v>0</v>
      </c>
      <c r="N85" s="19">
        <v>13687500</v>
      </c>
      <c r="O85" s="19">
        <v>4758264.38</v>
      </c>
      <c r="P85" s="19">
        <v>4758264.38</v>
      </c>
      <c r="Q85" s="19">
        <v>2058864.38</v>
      </c>
      <c r="R85" s="13">
        <f t="shared" si="16"/>
        <v>2699400</v>
      </c>
      <c r="S85" s="11"/>
      <c r="T85" s="19">
        <v>106755.95</v>
      </c>
      <c r="U85" s="11"/>
      <c r="V85" s="19">
        <v>4758264.38</v>
      </c>
      <c r="W85" s="19">
        <v>2165620.33</v>
      </c>
      <c r="X85" s="19">
        <v>2592644.0499999998</v>
      </c>
      <c r="Y85" s="19">
        <f t="shared" si="17"/>
        <v>15250.847371794871</v>
      </c>
      <c r="Z85" s="19">
        <f t="shared" si="18"/>
        <v>183010.18685897434</v>
      </c>
      <c r="AA85" s="19">
        <f t="shared" si="19"/>
        <v>2516389.8131410256</v>
      </c>
      <c r="AB85" s="19">
        <f t="shared" si="20"/>
        <v>183010.16846153844</v>
      </c>
      <c r="AC85" s="19">
        <f t="shared" si="21"/>
        <v>2333379.6446794872</v>
      </c>
      <c r="AD85" s="19">
        <f t="shared" si="22"/>
        <v>183010.16846153844</v>
      </c>
      <c r="AE85" s="19">
        <f t="shared" si="23"/>
        <v>2150369.4762179488</v>
      </c>
      <c r="AF85" s="19">
        <f t="shared" si="24"/>
        <v>183010.16846153844</v>
      </c>
      <c r="AG85" s="19">
        <f t="shared" si="25"/>
        <v>1967359.3077564104</v>
      </c>
      <c r="AH85" s="19">
        <f t="shared" si="26"/>
        <v>183010.16846153844</v>
      </c>
      <c r="AI85" s="19">
        <f t="shared" si="27"/>
        <v>1784349.1392948721</v>
      </c>
      <c r="AJ85" s="19">
        <f t="shared" si="28"/>
        <v>183010.16846153844</v>
      </c>
      <c r="AK85" s="20">
        <f t="shared" si="29"/>
        <v>1601338.9708333337</v>
      </c>
    </row>
    <row r="86" spans="2:37" s="3" customFormat="1" ht="53.25" hidden="1" customHeight="1" outlineLevel="1" x14ac:dyDescent="0.2">
      <c r="B86" s="15" t="s">
        <v>156</v>
      </c>
      <c r="C86" s="16" t="s">
        <v>44</v>
      </c>
      <c r="D86" s="17">
        <v>312</v>
      </c>
      <c r="E86" s="10" t="s">
        <v>150</v>
      </c>
      <c r="F86" s="10" t="s">
        <v>81</v>
      </c>
      <c r="G86" s="32">
        <v>33000000596</v>
      </c>
      <c r="H86" s="18">
        <f>IFERROR(INDEX(#REF!,MATCH(G86,#REF!,0)),G86)</f>
        <v>33000000596</v>
      </c>
      <c r="I86" s="11"/>
      <c r="J86" s="11" t="s">
        <v>68</v>
      </c>
      <c r="K86" s="11"/>
      <c r="L86" s="11" t="s">
        <v>808</v>
      </c>
      <c r="M86" s="11">
        <v>0</v>
      </c>
      <c r="N86" s="19">
        <v>13687500</v>
      </c>
      <c r="O86" s="19">
        <v>4758264.38</v>
      </c>
      <c r="P86" s="19">
        <v>4758264.38</v>
      </c>
      <c r="Q86" s="19">
        <v>2058864.38</v>
      </c>
      <c r="R86" s="13">
        <f t="shared" si="16"/>
        <v>2699400</v>
      </c>
      <c r="S86" s="11"/>
      <c r="T86" s="19">
        <v>106755.95</v>
      </c>
      <c r="U86" s="11"/>
      <c r="V86" s="19">
        <v>4758264.38</v>
      </c>
      <c r="W86" s="19">
        <v>2165620.33</v>
      </c>
      <c r="X86" s="19">
        <v>2592644.0499999998</v>
      </c>
      <c r="Y86" s="19">
        <f t="shared" si="17"/>
        <v>15250.847371794871</v>
      </c>
      <c r="Z86" s="19">
        <f t="shared" si="18"/>
        <v>183010.18685897434</v>
      </c>
      <c r="AA86" s="19">
        <f t="shared" si="19"/>
        <v>2516389.8131410256</v>
      </c>
      <c r="AB86" s="19">
        <f t="shared" si="20"/>
        <v>183010.16846153844</v>
      </c>
      <c r="AC86" s="19">
        <f t="shared" si="21"/>
        <v>2333379.6446794872</v>
      </c>
      <c r="AD86" s="19">
        <f t="shared" si="22"/>
        <v>183010.16846153844</v>
      </c>
      <c r="AE86" s="19">
        <f t="shared" si="23"/>
        <v>2150369.4762179488</v>
      </c>
      <c r="AF86" s="19">
        <f t="shared" si="24"/>
        <v>183010.16846153844</v>
      </c>
      <c r="AG86" s="19">
        <f t="shared" si="25"/>
        <v>1967359.3077564104</v>
      </c>
      <c r="AH86" s="19">
        <f t="shared" si="26"/>
        <v>183010.16846153844</v>
      </c>
      <c r="AI86" s="19">
        <f t="shared" si="27"/>
        <v>1784349.1392948721</v>
      </c>
      <c r="AJ86" s="19">
        <f t="shared" si="28"/>
        <v>183010.16846153844</v>
      </c>
      <c r="AK86" s="20">
        <f t="shared" si="29"/>
        <v>1601338.9708333337</v>
      </c>
    </row>
    <row r="87" spans="2:37" s="3" customFormat="1" ht="53.25" hidden="1" customHeight="1" outlineLevel="1" x14ac:dyDescent="0.2">
      <c r="B87" s="15" t="s">
        <v>157</v>
      </c>
      <c r="C87" s="16" t="s">
        <v>44</v>
      </c>
      <c r="D87" s="17">
        <v>312</v>
      </c>
      <c r="E87" s="10" t="s">
        <v>150</v>
      </c>
      <c r="F87" s="10" t="s">
        <v>81</v>
      </c>
      <c r="G87" s="32">
        <v>33000000597</v>
      </c>
      <c r="H87" s="18">
        <f>IFERROR(INDEX(#REF!,MATCH(G87,#REF!,0)),G87)</f>
        <v>33000000597</v>
      </c>
      <c r="I87" s="11"/>
      <c r="J87" s="11" t="s">
        <v>68</v>
      </c>
      <c r="K87" s="11"/>
      <c r="L87" s="11" t="s">
        <v>808</v>
      </c>
      <c r="M87" s="11">
        <v>0</v>
      </c>
      <c r="N87" s="19">
        <v>18750000</v>
      </c>
      <c r="O87" s="19">
        <v>85329705.599999994</v>
      </c>
      <c r="P87" s="19">
        <v>85329705.599999994</v>
      </c>
      <c r="Q87" s="19">
        <v>36921505.600000001</v>
      </c>
      <c r="R87" s="13">
        <f t="shared" si="16"/>
        <v>48408199.999999993</v>
      </c>
      <c r="S87" s="11"/>
      <c r="T87" s="19">
        <v>1914448.55</v>
      </c>
      <c r="U87" s="11"/>
      <c r="V87" s="19">
        <v>85329705.599999994</v>
      </c>
      <c r="W87" s="19">
        <v>38835954.149999999</v>
      </c>
      <c r="X87" s="19">
        <v>46493751.450000003</v>
      </c>
      <c r="Y87" s="19">
        <f t="shared" si="17"/>
        <v>273492.64615384612</v>
      </c>
      <c r="Z87" s="19">
        <f t="shared" si="18"/>
        <v>3281911.7807692308</v>
      </c>
      <c r="AA87" s="19">
        <f t="shared" si="19"/>
        <v>45126288.219230764</v>
      </c>
      <c r="AB87" s="19">
        <f t="shared" si="20"/>
        <v>3281911.7538461536</v>
      </c>
      <c r="AC87" s="19">
        <f t="shared" si="21"/>
        <v>41844376.46538461</v>
      </c>
      <c r="AD87" s="19">
        <f t="shared" si="22"/>
        <v>3281911.7538461536</v>
      </c>
      <c r="AE87" s="19">
        <f t="shared" si="23"/>
        <v>38562464.711538456</v>
      </c>
      <c r="AF87" s="19">
        <f t="shared" si="24"/>
        <v>3281911.7538461536</v>
      </c>
      <c r="AG87" s="19">
        <f t="shared" si="25"/>
        <v>35280552.957692303</v>
      </c>
      <c r="AH87" s="19">
        <f t="shared" si="26"/>
        <v>3281911.7538461536</v>
      </c>
      <c r="AI87" s="19">
        <f t="shared" si="27"/>
        <v>31998641.203846149</v>
      </c>
      <c r="AJ87" s="19">
        <f t="shared" si="28"/>
        <v>3281911.7538461536</v>
      </c>
      <c r="AK87" s="20">
        <f t="shared" si="29"/>
        <v>28716729.449999996</v>
      </c>
    </row>
    <row r="88" spans="2:37" s="3" customFormat="1" ht="42.75" hidden="1" customHeight="1" outlineLevel="1" x14ac:dyDescent="0.2">
      <c r="B88" s="15" t="s">
        <v>158</v>
      </c>
      <c r="C88" s="16" t="s">
        <v>44</v>
      </c>
      <c r="D88" s="17">
        <v>312</v>
      </c>
      <c r="E88" s="10" t="s">
        <v>159</v>
      </c>
      <c r="F88" s="10" t="s">
        <v>81</v>
      </c>
      <c r="G88" s="32">
        <v>33000000608</v>
      </c>
      <c r="H88" s="18">
        <f>IFERROR(INDEX(#REF!,MATCH(G88,#REF!,0)),G88)</f>
        <v>33000000608</v>
      </c>
      <c r="I88" s="11"/>
      <c r="J88" s="11" t="s">
        <v>68</v>
      </c>
      <c r="K88" s="11"/>
      <c r="L88" s="11" t="s">
        <v>808</v>
      </c>
      <c r="M88" s="11">
        <v>0</v>
      </c>
      <c r="N88" s="19">
        <v>495000</v>
      </c>
      <c r="O88" s="19">
        <v>467647.87</v>
      </c>
      <c r="P88" s="19">
        <v>467647.87</v>
      </c>
      <c r="Q88" s="19">
        <v>202347.87</v>
      </c>
      <c r="R88" s="13">
        <f t="shared" si="16"/>
        <v>265300</v>
      </c>
      <c r="S88" s="11"/>
      <c r="T88" s="19">
        <v>10492.09</v>
      </c>
      <c r="U88" s="11"/>
      <c r="V88" s="19">
        <v>467647.87</v>
      </c>
      <c r="W88" s="19">
        <v>212839.96</v>
      </c>
      <c r="X88" s="19">
        <v>254807.91</v>
      </c>
      <c r="Y88" s="19">
        <f t="shared" si="17"/>
        <v>1498.8713782051282</v>
      </c>
      <c r="Z88" s="19">
        <f t="shared" si="18"/>
        <v>17986.44689102564</v>
      </c>
      <c r="AA88" s="19">
        <f t="shared" si="19"/>
        <v>247313.55310897436</v>
      </c>
      <c r="AB88" s="19">
        <f t="shared" si="20"/>
        <v>17986.456538461538</v>
      </c>
      <c r="AC88" s="19">
        <f t="shared" si="21"/>
        <v>229327.09657051283</v>
      </c>
      <c r="AD88" s="19">
        <f t="shared" si="22"/>
        <v>17986.456538461538</v>
      </c>
      <c r="AE88" s="19">
        <f t="shared" si="23"/>
        <v>211340.64003205131</v>
      </c>
      <c r="AF88" s="19">
        <f t="shared" si="24"/>
        <v>17986.456538461538</v>
      </c>
      <c r="AG88" s="19">
        <f t="shared" si="25"/>
        <v>193354.18349358978</v>
      </c>
      <c r="AH88" s="19">
        <f t="shared" si="26"/>
        <v>17986.456538461538</v>
      </c>
      <c r="AI88" s="19">
        <f t="shared" si="27"/>
        <v>175367.72695512825</v>
      </c>
      <c r="AJ88" s="19">
        <f t="shared" si="28"/>
        <v>17986.456538461538</v>
      </c>
      <c r="AK88" s="20">
        <f t="shared" si="29"/>
        <v>157381.27041666672</v>
      </c>
    </row>
    <row r="89" spans="2:37" s="3" customFormat="1" ht="53.25" hidden="1" customHeight="1" outlineLevel="1" x14ac:dyDescent="0.2">
      <c r="B89" s="15" t="s">
        <v>160</v>
      </c>
      <c r="C89" s="16" t="s">
        <v>44</v>
      </c>
      <c r="D89" s="17">
        <v>312</v>
      </c>
      <c r="E89" s="10" t="s">
        <v>117</v>
      </c>
      <c r="F89" s="10" t="s">
        <v>86</v>
      </c>
      <c r="G89" s="32">
        <v>33000000611</v>
      </c>
      <c r="H89" s="18">
        <f>IFERROR(INDEX(#REF!,MATCH(G89,#REF!,0)),G89)</f>
        <v>33000000611</v>
      </c>
      <c r="I89" s="11"/>
      <c r="J89" s="11" t="s">
        <v>68</v>
      </c>
      <c r="K89" s="11"/>
      <c r="L89" s="11" t="s">
        <v>808</v>
      </c>
      <c r="M89" s="11">
        <v>0</v>
      </c>
      <c r="N89" s="19">
        <v>10725000</v>
      </c>
      <c r="O89" s="19">
        <v>13214169.630000001</v>
      </c>
      <c r="P89" s="19">
        <v>13214169.630000001</v>
      </c>
      <c r="Q89" s="19">
        <v>5717669.6299999999</v>
      </c>
      <c r="R89" s="13">
        <f t="shared" si="16"/>
        <v>7496500.0000000009</v>
      </c>
      <c r="S89" s="11"/>
      <c r="T89" s="19">
        <v>296471.77</v>
      </c>
      <c r="U89" s="11"/>
      <c r="V89" s="19">
        <v>13214169.630000001</v>
      </c>
      <c r="W89" s="19">
        <v>6014141.4000000004</v>
      </c>
      <c r="X89" s="19">
        <v>7200028.2300000004</v>
      </c>
      <c r="Y89" s="19">
        <f t="shared" si="17"/>
        <v>42353.107788461544</v>
      </c>
      <c r="Z89" s="19">
        <f t="shared" si="18"/>
        <v>508237.30894230772</v>
      </c>
      <c r="AA89" s="19">
        <f t="shared" si="19"/>
        <v>6988262.6910576932</v>
      </c>
      <c r="AB89" s="19">
        <f t="shared" si="20"/>
        <v>508237.2934615385</v>
      </c>
      <c r="AC89" s="19">
        <f t="shared" si="21"/>
        <v>6480025.3975961544</v>
      </c>
      <c r="AD89" s="19">
        <f t="shared" si="22"/>
        <v>508237.2934615385</v>
      </c>
      <c r="AE89" s="19">
        <f t="shared" si="23"/>
        <v>5971788.1041346155</v>
      </c>
      <c r="AF89" s="19">
        <f t="shared" si="24"/>
        <v>508237.2934615385</v>
      </c>
      <c r="AG89" s="19">
        <f t="shared" si="25"/>
        <v>5463550.8106730767</v>
      </c>
      <c r="AH89" s="19">
        <f t="shared" si="26"/>
        <v>508237.2934615385</v>
      </c>
      <c r="AI89" s="19">
        <f t="shared" si="27"/>
        <v>4955313.5172115378</v>
      </c>
      <c r="AJ89" s="19">
        <f t="shared" si="28"/>
        <v>508237.2934615385</v>
      </c>
      <c r="AK89" s="20">
        <f t="shared" si="29"/>
        <v>4447076.223749999</v>
      </c>
    </row>
    <row r="90" spans="2:37" s="3" customFormat="1" ht="42.75" hidden="1" customHeight="1" outlineLevel="1" x14ac:dyDescent="0.2">
      <c r="B90" s="15" t="s">
        <v>161</v>
      </c>
      <c r="C90" s="16" t="s">
        <v>44</v>
      </c>
      <c r="D90" s="17">
        <v>41</v>
      </c>
      <c r="E90" s="10" t="s">
        <v>138</v>
      </c>
      <c r="F90" s="10" t="s">
        <v>86</v>
      </c>
      <c r="G90" s="32">
        <v>33000000612</v>
      </c>
      <c r="H90" s="18">
        <f>IFERROR(INDEX(#REF!,MATCH(G90,#REF!,0)),G90)</f>
        <v>33000000612</v>
      </c>
      <c r="I90" s="11"/>
      <c r="J90" s="11" t="s">
        <v>68</v>
      </c>
      <c r="K90" s="11"/>
      <c r="L90" s="11" t="s">
        <v>808</v>
      </c>
      <c r="M90" s="11">
        <v>0</v>
      </c>
      <c r="N90" s="19">
        <v>637180</v>
      </c>
      <c r="O90" s="19">
        <v>248100</v>
      </c>
      <c r="P90" s="19">
        <v>1843036.54</v>
      </c>
      <c r="Q90" s="19">
        <v>1594936.54</v>
      </c>
      <c r="R90" s="13">
        <f t="shared" si="16"/>
        <v>248100</v>
      </c>
      <c r="S90" s="11"/>
      <c r="T90" s="19">
        <v>42358.54</v>
      </c>
      <c r="U90" s="11"/>
      <c r="V90" s="19">
        <v>1843036.54</v>
      </c>
      <c r="W90" s="19">
        <v>1637295.08</v>
      </c>
      <c r="X90" s="19">
        <v>205741.46</v>
      </c>
      <c r="Y90" s="19">
        <f t="shared" si="17"/>
        <v>6051.2195121951218</v>
      </c>
      <c r="Z90" s="19">
        <f t="shared" si="18"/>
        <v>72614.637560975607</v>
      </c>
      <c r="AA90" s="19">
        <f t="shared" si="19"/>
        <v>175485.36243902438</v>
      </c>
      <c r="AB90" s="19">
        <f t="shared" si="20"/>
        <v>72614.634146341457</v>
      </c>
      <c r="AC90" s="19">
        <f t="shared" si="21"/>
        <v>102870.72829268292</v>
      </c>
      <c r="AD90" s="19">
        <f t="shared" si="22"/>
        <v>72614.634146341457</v>
      </c>
      <c r="AE90" s="19">
        <f t="shared" si="23"/>
        <v>30256.094146341464</v>
      </c>
      <c r="AF90" s="19">
        <f t="shared" si="24"/>
        <v>30256.094146341464</v>
      </c>
      <c r="AG90" s="19">
        <f t="shared" si="25"/>
        <v>0</v>
      </c>
      <c r="AH90" s="19">
        <f t="shared" si="26"/>
        <v>0</v>
      </c>
      <c r="AI90" s="19">
        <f t="shared" si="27"/>
        <v>0</v>
      </c>
      <c r="AJ90" s="19">
        <f t="shared" si="28"/>
        <v>0</v>
      </c>
      <c r="AK90" s="20">
        <f t="shared" si="29"/>
        <v>0</v>
      </c>
    </row>
    <row r="91" spans="2:37" s="3" customFormat="1" ht="84.75" hidden="1" customHeight="1" outlineLevel="1" x14ac:dyDescent="0.2">
      <c r="B91" s="15" t="s">
        <v>162</v>
      </c>
      <c r="C91" s="16" t="s">
        <v>44</v>
      </c>
      <c r="D91" s="17">
        <v>177</v>
      </c>
      <c r="E91" s="10" t="s">
        <v>90</v>
      </c>
      <c r="F91" s="10" t="s">
        <v>86</v>
      </c>
      <c r="G91" s="32">
        <v>33000000614</v>
      </c>
      <c r="H91" s="18">
        <f>IFERROR(INDEX(#REF!,MATCH(G91,#REF!,0)),G91)</f>
        <v>33000000614</v>
      </c>
      <c r="I91" s="11"/>
      <c r="J91" s="11" t="s">
        <v>68</v>
      </c>
      <c r="K91" s="11"/>
      <c r="L91" s="11" t="s">
        <v>808</v>
      </c>
      <c r="M91" s="11">
        <v>0</v>
      </c>
      <c r="N91" s="19">
        <v>21367839.949999999</v>
      </c>
      <c r="O91" s="19">
        <v>14659000</v>
      </c>
      <c r="P91" s="19">
        <v>23984602.219999999</v>
      </c>
      <c r="Q91" s="19">
        <v>9325602.2200000007</v>
      </c>
      <c r="R91" s="13">
        <f t="shared" si="16"/>
        <v>14658999.999999998</v>
      </c>
      <c r="S91" s="11"/>
      <c r="T91" s="19">
        <v>579734.47</v>
      </c>
      <c r="U91" s="11"/>
      <c r="V91" s="19">
        <v>23984602.219999999</v>
      </c>
      <c r="W91" s="19">
        <v>9905336.6899999995</v>
      </c>
      <c r="X91" s="19">
        <v>14079265.529999999</v>
      </c>
      <c r="Y91" s="19">
        <f t="shared" si="17"/>
        <v>82819.209039548019</v>
      </c>
      <c r="Z91" s="19">
        <f t="shared" si="18"/>
        <v>993830.51519774005</v>
      </c>
      <c r="AA91" s="19">
        <f t="shared" si="19"/>
        <v>13665169.484802257</v>
      </c>
      <c r="AB91" s="19">
        <f t="shared" si="20"/>
        <v>993830.50847457629</v>
      </c>
      <c r="AC91" s="19">
        <f t="shared" si="21"/>
        <v>12671338.97632768</v>
      </c>
      <c r="AD91" s="19">
        <f t="shared" si="22"/>
        <v>993830.50847457629</v>
      </c>
      <c r="AE91" s="19">
        <f t="shared" si="23"/>
        <v>11677508.467853103</v>
      </c>
      <c r="AF91" s="19">
        <f t="shared" si="24"/>
        <v>993830.50847457629</v>
      </c>
      <c r="AG91" s="19">
        <f t="shared" si="25"/>
        <v>10683677.959378526</v>
      </c>
      <c r="AH91" s="19">
        <f t="shared" si="26"/>
        <v>993830.50847457629</v>
      </c>
      <c r="AI91" s="19">
        <f t="shared" si="27"/>
        <v>9689847.4509039484</v>
      </c>
      <c r="AJ91" s="19">
        <f t="shared" si="28"/>
        <v>993830.50847457629</v>
      </c>
      <c r="AK91" s="20">
        <f t="shared" si="29"/>
        <v>8696016.9424293712</v>
      </c>
    </row>
    <row r="92" spans="2:37" s="3" customFormat="1" ht="84.75" hidden="1" customHeight="1" outlineLevel="1" x14ac:dyDescent="0.2">
      <c r="B92" s="15" t="s">
        <v>163</v>
      </c>
      <c r="C92" s="16" t="s">
        <v>44</v>
      </c>
      <c r="D92" s="17">
        <v>29</v>
      </c>
      <c r="E92" s="10" t="s">
        <v>90</v>
      </c>
      <c r="F92" s="10" t="s">
        <v>86</v>
      </c>
      <c r="G92" s="32">
        <v>33000000615</v>
      </c>
      <c r="H92" s="18">
        <f>IFERROR(INDEX(#REF!,MATCH(G92,#REF!,0)),G92)</f>
        <v>33000000615</v>
      </c>
      <c r="I92" s="11"/>
      <c r="J92" s="11" t="s">
        <v>68</v>
      </c>
      <c r="K92" s="11"/>
      <c r="L92" s="11" t="s">
        <v>808</v>
      </c>
      <c r="M92" s="11">
        <v>0</v>
      </c>
      <c r="N92" s="19">
        <v>10181834</v>
      </c>
      <c r="O92" s="19">
        <v>3084000</v>
      </c>
      <c r="P92" s="19">
        <v>49344000.07</v>
      </c>
      <c r="Q92" s="19">
        <v>46260000.07</v>
      </c>
      <c r="R92" s="13">
        <f t="shared" si="16"/>
        <v>3084000</v>
      </c>
      <c r="S92" s="11"/>
      <c r="T92" s="19">
        <v>744413.81</v>
      </c>
      <c r="U92" s="11"/>
      <c r="V92" s="19">
        <v>49344000.07</v>
      </c>
      <c r="W92" s="19">
        <v>47004413.880000003</v>
      </c>
      <c r="X92" s="19">
        <v>2339586.19</v>
      </c>
      <c r="Y92" s="19">
        <f t="shared" si="17"/>
        <v>106344.8275862069</v>
      </c>
      <c r="Z92" s="19">
        <f t="shared" si="18"/>
        <v>1276137.9479310345</v>
      </c>
      <c r="AA92" s="19">
        <f t="shared" si="19"/>
        <v>1807862.0520689655</v>
      </c>
      <c r="AB92" s="19">
        <f t="shared" si="20"/>
        <v>1276137.9310344828</v>
      </c>
      <c r="AC92" s="19">
        <f t="shared" si="21"/>
        <v>531724.12103448273</v>
      </c>
      <c r="AD92" s="19">
        <f t="shared" si="22"/>
        <v>531724.12103448273</v>
      </c>
      <c r="AE92" s="19">
        <f t="shared" si="23"/>
        <v>0</v>
      </c>
      <c r="AF92" s="19">
        <f t="shared" si="24"/>
        <v>0</v>
      </c>
      <c r="AG92" s="19">
        <f t="shared" si="25"/>
        <v>0</v>
      </c>
      <c r="AH92" s="19">
        <f t="shared" si="26"/>
        <v>0</v>
      </c>
      <c r="AI92" s="19">
        <f t="shared" si="27"/>
        <v>0</v>
      </c>
      <c r="AJ92" s="19">
        <f t="shared" si="28"/>
        <v>0</v>
      </c>
      <c r="AK92" s="20">
        <f t="shared" si="29"/>
        <v>0</v>
      </c>
    </row>
    <row r="93" spans="2:37" s="3" customFormat="1" ht="53.25" hidden="1" customHeight="1" outlineLevel="1" x14ac:dyDescent="0.2">
      <c r="B93" s="15" t="s">
        <v>164</v>
      </c>
      <c r="C93" s="16" t="s">
        <v>44</v>
      </c>
      <c r="D93" s="17">
        <v>312</v>
      </c>
      <c r="E93" s="10" t="s">
        <v>150</v>
      </c>
      <c r="F93" s="10" t="s">
        <v>81</v>
      </c>
      <c r="G93" s="32">
        <v>33000000636</v>
      </c>
      <c r="H93" s="18">
        <f>IFERROR(INDEX(#REF!,MATCH(G93,#REF!,0)),G93)</f>
        <v>33000000636</v>
      </c>
      <c r="I93" s="11"/>
      <c r="J93" s="11" t="s">
        <v>68</v>
      </c>
      <c r="K93" s="11"/>
      <c r="L93" s="11" t="s">
        <v>808</v>
      </c>
      <c r="M93" s="11">
        <v>0</v>
      </c>
      <c r="N93" s="19">
        <v>18750000</v>
      </c>
      <c r="O93" s="19">
        <v>67438004.379999995</v>
      </c>
      <c r="P93" s="19">
        <v>67438004.379999995</v>
      </c>
      <c r="Q93" s="19">
        <v>29179904.379999999</v>
      </c>
      <c r="R93" s="13">
        <f t="shared" si="16"/>
        <v>38258100</v>
      </c>
      <c r="S93" s="11"/>
      <c r="T93" s="19">
        <v>1513032.15</v>
      </c>
      <c r="U93" s="11"/>
      <c r="V93" s="19">
        <v>67438004.379999995</v>
      </c>
      <c r="W93" s="19">
        <v>30692936.530000001</v>
      </c>
      <c r="X93" s="19">
        <v>36745067.850000001</v>
      </c>
      <c r="Y93" s="19">
        <f t="shared" si="17"/>
        <v>216147.44993589743</v>
      </c>
      <c r="Z93" s="19">
        <f t="shared" si="18"/>
        <v>2593769.3996794871</v>
      </c>
      <c r="AA93" s="19">
        <f t="shared" si="19"/>
        <v>35664330.600320511</v>
      </c>
      <c r="AB93" s="19">
        <f t="shared" si="20"/>
        <v>2593769.3992307689</v>
      </c>
      <c r="AC93" s="19">
        <f t="shared" si="21"/>
        <v>33070561.20108974</v>
      </c>
      <c r="AD93" s="19">
        <f t="shared" si="22"/>
        <v>2593769.3992307689</v>
      </c>
      <c r="AE93" s="19">
        <f t="shared" si="23"/>
        <v>30476791.801858969</v>
      </c>
      <c r="AF93" s="19">
        <f t="shared" si="24"/>
        <v>2593769.3992307689</v>
      </c>
      <c r="AG93" s="19">
        <f t="shared" si="25"/>
        <v>27883022.402628198</v>
      </c>
      <c r="AH93" s="19">
        <f t="shared" si="26"/>
        <v>2593769.3992307689</v>
      </c>
      <c r="AI93" s="19">
        <f t="shared" si="27"/>
        <v>25289253.003397427</v>
      </c>
      <c r="AJ93" s="19">
        <f t="shared" si="28"/>
        <v>2593769.3992307689</v>
      </c>
      <c r="AK93" s="20">
        <f t="shared" si="29"/>
        <v>22695483.604166657</v>
      </c>
    </row>
    <row r="94" spans="2:37" s="3" customFormat="1" ht="42.75" hidden="1" customHeight="1" outlineLevel="1" x14ac:dyDescent="0.2">
      <c r="B94" s="15" t="s">
        <v>165</v>
      </c>
      <c r="C94" s="16" t="s">
        <v>44</v>
      </c>
      <c r="D94" s="17">
        <v>312</v>
      </c>
      <c r="E94" s="10" t="s">
        <v>159</v>
      </c>
      <c r="F94" s="10" t="s">
        <v>81</v>
      </c>
      <c r="G94" s="32">
        <v>33000000637</v>
      </c>
      <c r="H94" s="18">
        <f>IFERROR(INDEX(#REF!,MATCH(G94,#REF!,0)),G94)</f>
        <v>33000000637</v>
      </c>
      <c r="I94" s="11"/>
      <c r="J94" s="11" t="s">
        <v>68</v>
      </c>
      <c r="K94" s="11"/>
      <c r="L94" s="11" t="s">
        <v>808</v>
      </c>
      <c r="M94" s="11">
        <v>0</v>
      </c>
      <c r="N94" s="19">
        <v>495000</v>
      </c>
      <c r="O94" s="19">
        <v>487919.07</v>
      </c>
      <c r="P94" s="19">
        <v>487919.07</v>
      </c>
      <c r="Q94" s="19">
        <v>211119.07</v>
      </c>
      <c r="R94" s="13">
        <f t="shared" si="16"/>
        <v>276800</v>
      </c>
      <c r="S94" s="11"/>
      <c r="T94" s="19">
        <v>10946.88</v>
      </c>
      <c r="U94" s="11"/>
      <c r="V94" s="19">
        <v>487919.07</v>
      </c>
      <c r="W94" s="19">
        <v>222065.95</v>
      </c>
      <c r="X94" s="19">
        <v>265853.12</v>
      </c>
      <c r="Y94" s="19">
        <f t="shared" si="17"/>
        <v>1563.843173076923</v>
      </c>
      <c r="Z94" s="19">
        <f t="shared" si="18"/>
        <v>18766.095865384614</v>
      </c>
      <c r="AA94" s="19">
        <f t="shared" si="19"/>
        <v>258033.90413461538</v>
      </c>
      <c r="AB94" s="19">
        <f t="shared" si="20"/>
        <v>18766.118076923078</v>
      </c>
      <c r="AC94" s="19">
        <f t="shared" si="21"/>
        <v>239267.78605769231</v>
      </c>
      <c r="AD94" s="19">
        <f t="shared" si="22"/>
        <v>18766.118076923078</v>
      </c>
      <c r="AE94" s="19">
        <f t="shared" si="23"/>
        <v>220501.66798076924</v>
      </c>
      <c r="AF94" s="19">
        <f t="shared" si="24"/>
        <v>18766.118076923078</v>
      </c>
      <c r="AG94" s="19">
        <f t="shared" si="25"/>
        <v>201735.54990384617</v>
      </c>
      <c r="AH94" s="19">
        <f t="shared" si="26"/>
        <v>18766.118076923078</v>
      </c>
      <c r="AI94" s="19">
        <f t="shared" si="27"/>
        <v>182969.4318269231</v>
      </c>
      <c r="AJ94" s="19">
        <f t="shared" si="28"/>
        <v>18766.118076923078</v>
      </c>
      <c r="AK94" s="20">
        <f t="shared" si="29"/>
        <v>164203.31375000003</v>
      </c>
    </row>
    <row r="95" spans="2:37" s="3" customFormat="1" ht="53.25" hidden="1" customHeight="1" outlineLevel="1" x14ac:dyDescent="0.2">
      <c r="B95" s="15" t="s">
        <v>166</v>
      </c>
      <c r="C95" s="16" t="s">
        <v>44</v>
      </c>
      <c r="D95" s="17">
        <v>312</v>
      </c>
      <c r="E95" s="10" t="s">
        <v>150</v>
      </c>
      <c r="F95" s="10" t="s">
        <v>81</v>
      </c>
      <c r="G95" s="32">
        <v>33000000752</v>
      </c>
      <c r="H95" s="18">
        <f>IFERROR(INDEX(#REF!,MATCH(G95,#REF!,0)),G95)</f>
        <v>33000000752</v>
      </c>
      <c r="I95" s="11"/>
      <c r="J95" s="11" t="s">
        <v>68</v>
      </c>
      <c r="K95" s="11"/>
      <c r="L95" s="11" t="s">
        <v>808</v>
      </c>
      <c r="M95" s="11">
        <v>0</v>
      </c>
      <c r="N95" s="19">
        <v>17424345.329999998</v>
      </c>
      <c r="O95" s="19">
        <v>13072271.17</v>
      </c>
      <c r="P95" s="19">
        <v>13072271.17</v>
      </c>
      <c r="Q95" s="19">
        <v>5656271.1699999999</v>
      </c>
      <c r="R95" s="13">
        <f t="shared" si="16"/>
        <v>7416000</v>
      </c>
      <c r="S95" s="11"/>
      <c r="T95" s="19">
        <v>293288.17</v>
      </c>
      <c r="U95" s="11"/>
      <c r="V95" s="19">
        <v>13072271.17</v>
      </c>
      <c r="W95" s="19">
        <v>5949559.3399999999</v>
      </c>
      <c r="X95" s="19">
        <v>7122711.8300000001</v>
      </c>
      <c r="Y95" s="19">
        <f t="shared" si="17"/>
        <v>41898.305032051285</v>
      </c>
      <c r="Z95" s="19">
        <f t="shared" si="18"/>
        <v>502779.69516025641</v>
      </c>
      <c r="AA95" s="19">
        <f t="shared" si="19"/>
        <v>6913220.3048397433</v>
      </c>
      <c r="AB95" s="19">
        <f t="shared" si="20"/>
        <v>502779.66038461542</v>
      </c>
      <c r="AC95" s="19">
        <f t="shared" si="21"/>
        <v>6410440.6444551274</v>
      </c>
      <c r="AD95" s="19">
        <f t="shared" si="22"/>
        <v>502779.66038461542</v>
      </c>
      <c r="AE95" s="19">
        <f t="shared" si="23"/>
        <v>5907660.9840705115</v>
      </c>
      <c r="AF95" s="19">
        <f t="shared" si="24"/>
        <v>502779.66038461542</v>
      </c>
      <c r="AG95" s="19">
        <f t="shared" si="25"/>
        <v>5404881.3236858957</v>
      </c>
      <c r="AH95" s="19">
        <f t="shared" si="26"/>
        <v>502779.66038461542</v>
      </c>
      <c r="AI95" s="19">
        <f t="shared" si="27"/>
        <v>4902101.6633012798</v>
      </c>
      <c r="AJ95" s="19">
        <f t="shared" si="28"/>
        <v>502779.66038461542</v>
      </c>
      <c r="AK95" s="20">
        <f t="shared" si="29"/>
        <v>4399322.0029166639</v>
      </c>
    </row>
    <row r="96" spans="2:37" s="3" customFormat="1" ht="32.25" hidden="1" customHeight="1" outlineLevel="1" x14ac:dyDescent="0.2">
      <c r="B96" s="15" t="s">
        <v>167</v>
      </c>
      <c r="C96" s="16" t="s">
        <v>44</v>
      </c>
      <c r="D96" s="17">
        <v>183</v>
      </c>
      <c r="E96" s="10" t="s">
        <v>168</v>
      </c>
      <c r="F96" s="10" t="s">
        <v>93</v>
      </c>
      <c r="G96" s="32">
        <v>33000000915</v>
      </c>
      <c r="H96" s="18">
        <f>IFERROR(INDEX(#REF!,MATCH(G96,#REF!,0)),G96)</f>
        <v>33000000915</v>
      </c>
      <c r="I96" s="11"/>
      <c r="J96" s="11" t="s">
        <v>68</v>
      </c>
      <c r="K96" s="11"/>
      <c r="L96" s="11" t="s">
        <v>808</v>
      </c>
      <c r="M96" s="11">
        <v>0</v>
      </c>
      <c r="N96" s="19">
        <v>40664</v>
      </c>
      <c r="O96" s="19">
        <v>63287.5</v>
      </c>
      <c r="P96" s="19">
        <v>63287.5</v>
      </c>
      <c r="Q96" s="19">
        <v>46687.5</v>
      </c>
      <c r="R96" s="13">
        <f t="shared" si="16"/>
        <v>16600</v>
      </c>
      <c r="S96" s="11"/>
      <c r="T96" s="19">
        <v>2420.81</v>
      </c>
      <c r="U96" s="11"/>
      <c r="V96" s="19">
        <v>63287.5</v>
      </c>
      <c r="W96" s="19">
        <v>49108.31</v>
      </c>
      <c r="X96" s="19">
        <v>14179.19</v>
      </c>
      <c r="Y96" s="19">
        <f t="shared" si="17"/>
        <v>345.83333333333331</v>
      </c>
      <c r="Z96" s="19">
        <f t="shared" si="18"/>
        <v>4149.9766666666665</v>
      </c>
      <c r="AA96" s="19">
        <f t="shared" si="19"/>
        <v>12450.023333333334</v>
      </c>
      <c r="AB96" s="19">
        <f t="shared" si="20"/>
        <v>4150</v>
      </c>
      <c r="AC96" s="19">
        <f t="shared" si="21"/>
        <v>8300.0233333333344</v>
      </c>
      <c r="AD96" s="19">
        <f t="shared" si="22"/>
        <v>4150</v>
      </c>
      <c r="AE96" s="19">
        <f t="shared" si="23"/>
        <v>4150.0233333333344</v>
      </c>
      <c r="AF96" s="19">
        <f t="shared" si="24"/>
        <v>4150</v>
      </c>
      <c r="AG96" s="19">
        <f t="shared" si="25"/>
        <v>2.333333333444898E-2</v>
      </c>
      <c r="AH96" s="19">
        <f t="shared" si="26"/>
        <v>2.333333333444898E-2</v>
      </c>
      <c r="AI96" s="19">
        <f t="shared" si="27"/>
        <v>0</v>
      </c>
      <c r="AJ96" s="19">
        <f t="shared" si="28"/>
        <v>0</v>
      </c>
      <c r="AK96" s="20">
        <f t="shared" si="29"/>
        <v>0</v>
      </c>
    </row>
    <row r="97" spans="2:37" s="3" customFormat="1" ht="32.25" hidden="1" customHeight="1" outlineLevel="1" x14ac:dyDescent="0.2">
      <c r="B97" s="15" t="s">
        <v>167</v>
      </c>
      <c r="C97" s="16" t="s">
        <v>44</v>
      </c>
      <c r="D97" s="17">
        <v>183</v>
      </c>
      <c r="E97" s="10" t="s">
        <v>168</v>
      </c>
      <c r="F97" s="10" t="s">
        <v>93</v>
      </c>
      <c r="G97" s="32">
        <v>33000000916</v>
      </c>
      <c r="H97" s="18">
        <f>IFERROR(INDEX(#REF!,MATCH(G97,#REF!,0)),G97)</f>
        <v>33000000916</v>
      </c>
      <c r="I97" s="11"/>
      <c r="J97" s="11" t="s">
        <v>68</v>
      </c>
      <c r="K97" s="11"/>
      <c r="L97" s="11" t="s">
        <v>808</v>
      </c>
      <c r="M97" s="11">
        <v>0</v>
      </c>
      <c r="N97" s="19">
        <v>40664</v>
      </c>
      <c r="O97" s="19">
        <v>63287.5</v>
      </c>
      <c r="P97" s="19">
        <v>63287.5</v>
      </c>
      <c r="Q97" s="19">
        <v>46687.5</v>
      </c>
      <c r="R97" s="13">
        <f t="shared" si="16"/>
        <v>16600</v>
      </c>
      <c r="S97" s="11"/>
      <c r="T97" s="19">
        <v>2420.81</v>
      </c>
      <c r="U97" s="11"/>
      <c r="V97" s="19">
        <v>63287.5</v>
      </c>
      <c r="W97" s="19">
        <v>49108.31</v>
      </c>
      <c r="X97" s="19">
        <v>14179.19</v>
      </c>
      <c r="Y97" s="19">
        <f t="shared" si="17"/>
        <v>345.83333333333331</v>
      </c>
      <c r="Z97" s="19">
        <f t="shared" si="18"/>
        <v>4149.9766666666665</v>
      </c>
      <c r="AA97" s="19">
        <f t="shared" si="19"/>
        <v>12450.023333333334</v>
      </c>
      <c r="AB97" s="19">
        <f t="shared" si="20"/>
        <v>4150</v>
      </c>
      <c r="AC97" s="19">
        <f t="shared" si="21"/>
        <v>8300.0233333333344</v>
      </c>
      <c r="AD97" s="19">
        <f t="shared" si="22"/>
        <v>4150</v>
      </c>
      <c r="AE97" s="19">
        <f t="shared" si="23"/>
        <v>4150.0233333333344</v>
      </c>
      <c r="AF97" s="19">
        <f t="shared" si="24"/>
        <v>4150</v>
      </c>
      <c r="AG97" s="19">
        <f t="shared" si="25"/>
        <v>2.333333333444898E-2</v>
      </c>
      <c r="AH97" s="19">
        <f t="shared" si="26"/>
        <v>2.333333333444898E-2</v>
      </c>
      <c r="AI97" s="19">
        <f t="shared" si="27"/>
        <v>0</v>
      </c>
      <c r="AJ97" s="19">
        <f t="shared" si="28"/>
        <v>0</v>
      </c>
      <c r="AK97" s="20">
        <f t="shared" si="29"/>
        <v>0</v>
      </c>
    </row>
    <row r="98" spans="2:37" s="3" customFormat="1" ht="32.25" hidden="1" customHeight="1" outlineLevel="1" x14ac:dyDescent="0.2">
      <c r="B98" s="15" t="s">
        <v>167</v>
      </c>
      <c r="C98" s="16" t="s">
        <v>44</v>
      </c>
      <c r="D98" s="17">
        <v>183</v>
      </c>
      <c r="E98" s="10" t="s">
        <v>168</v>
      </c>
      <c r="F98" s="10" t="s">
        <v>93</v>
      </c>
      <c r="G98" s="32">
        <v>33000000917</v>
      </c>
      <c r="H98" s="18">
        <f>IFERROR(INDEX(#REF!,MATCH(G98,#REF!,0)),G98)</f>
        <v>33000000917</v>
      </c>
      <c r="I98" s="11"/>
      <c r="J98" s="11" t="s">
        <v>68</v>
      </c>
      <c r="K98" s="11"/>
      <c r="L98" s="11" t="s">
        <v>808</v>
      </c>
      <c r="M98" s="11">
        <v>0</v>
      </c>
      <c r="N98" s="19">
        <v>40664</v>
      </c>
      <c r="O98" s="19">
        <v>63287.5</v>
      </c>
      <c r="P98" s="19">
        <v>63287.5</v>
      </c>
      <c r="Q98" s="19">
        <v>46687.5</v>
      </c>
      <c r="R98" s="13">
        <f t="shared" si="16"/>
        <v>16600</v>
      </c>
      <c r="S98" s="11"/>
      <c r="T98" s="19">
        <v>2420.81</v>
      </c>
      <c r="U98" s="11"/>
      <c r="V98" s="19">
        <v>63287.5</v>
      </c>
      <c r="W98" s="19">
        <v>49108.31</v>
      </c>
      <c r="X98" s="19">
        <v>14179.19</v>
      </c>
      <c r="Y98" s="19">
        <f t="shared" si="17"/>
        <v>345.83333333333331</v>
      </c>
      <c r="Z98" s="19">
        <f t="shared" si="18"/>
        <v>4149.9766666666665</v>
      </c>
      <c r="AA98" s="19">
        <f t="shared" si="19"/>
        <v>12450.023333333334</v>
      </c>
      <c r="AB98" s="19">
        <f t="shared" si="20"/>
        <v>4150</v>
      </c>
      <c r="AC98" s="19">
        <f t="shared" si="21"/>
        <v>8300.0233333333344</v>
      </c>
      <c r="AD98" s="19">
        <f t="shared" si="22"/>
        <v>4150</v>
      </c>
      <c r="AE98" s="19">
        <f t="shared" si="23"/>
        <v>4150.0233333333344</v>
      </c>
      <c r="AF98" s="19">
        <f t="shared" si="24"/>
        <v>4150</v>
      </c>
      <c r="AG98" s="19">
        <f t="shared" si="25"/>
        <v>2.333333333444898E-2</v>
      </c>
      <c r="AH98" s="19">
        <f t="shared" si="26"/>
        <v>2.333333333444898E-2</v>
      </c>
      <c r="AI98" s="19">
        <f t="shared" si="27"/>
        <v>0</v>
      </c>
      <c r="AJ98" s="19">
        <f t="shared" si="28"/>
        <v>0</v>
      </c>
      <c r="AK98" s="20">
        <f t="shared" si="29"/>
        <v>0</v>
      </c>
    </row>
    <row r="99" spans="2:37" s="3" customFormat="1" ht="32.25" hidden="1" customHeight="1" outlineLevel="1" x14ac:dyDescent="0.2">
      <c r="B99" s="15" t="s">
        <v>167</v>
      </c>
      <c r="C99" s="16" t="s">
        <v>44</v>
      </c>
      <c r="D99" s="17">
        <v>183</v>
      </c>
      <c r="E99" s="10" t="s">
        <v>168</v>
      </c>
      <c r="F99" s="10" t="s">
        <v>93</v>
      </c>
      <c r="G99" s="32">
        <v>33000000918</v>
      </c>
      <c r="H99" s="18">
        <f>IFERROR(INDEX(#REF!,MATCH(G99,#REF!,0)),G99)</f>
        <v>33000000918</v>
      </c>
      <c r="I99" s="11"/>
      <c r="J99" s="11" t="s">
        <v>68</v>
      </c>
      <c r="K99" s="11"/>
      <c r="L99" s="11" t="s">
        <v>808</v>
      </c>
      <c r="M99" s="11">
        <v>0</v>
      </c>
      <c r="N99" s="19">
        <v>40664</v>
      </c>
      <c r="O99" s="19">
        <v>63287.5</v>
      </c>
      <c r="P99" s="19">
        <v>63287.5</v>
      </c>
      <c r="Q99" s="19">
        <v>46687.5</v>
      </c>
      <c r="R99" s="13">
        <f t="shared" si="16"/>
        <v>16600</v>
      </c>
      <c r="S99" s="11"/>
      <c r="T99" s="19">
        <v>2420.81</v>
      </c>
      <c r="U99" s="11"/>
      <c r="V99" s="19">
        <v>63287.5</v>
      </c>
      <c r="W99" s="19">
        <v>49108.31</v>
      </c>
      <c r="X99" s="19">
        <v>14179.19</v>
      </c>
      <c r="Y99" s="19">
        <f t="shared" si="17"/>
        <v>345.83333333333331</v>
      </c>
      <c r="Z99" s="19">
        <f t="shared" si="18"/>
        <v>4149.9766666666665</v>
      </c>
      <c r="AA99" s="19">
        <f t="shared" si="19"/>
        <v>12450.023333333334</v>
      </c>
      <c r="AB99" s="19">
        <f t="shared" si="20"/>
        <v>4150</v>
      </c>
      <c r="AC99" s="19">
        <f t="shared" si="21"/>
        <v>8300.0233333333344</v>
      </c>
      <c r="AD99" s="19">
        <f t="shared" si="22"/>
        <v>4150</v>
      </c>
      <c r="AE99" s="19">
        <f t="shared" si="23"/>
        <v>4150.0233333333344</v>
      </c>
      <c r="AF99" s="19">
        <f t="shared" si="24"/>
        <v>4150</v>
      </c>
      <c r="AG99" s="19">
        <f t="shared" si="25"/>
        <v>2.333333333444898E-2</v>
      </c>
      <c r="AH99" s="19">
        <f t="shared" si="26"/>
        <v>2.333333333444898E-2</v>
      </c>
      <c r="AI99" s="19">
        <f t="shared" si="27"/>
        <v>0</v>
      </c>
      <c r="AJ99" s="19">
        <f t="shared" si="28"/>
        <v>0</v>
      </c>
      <c r="AK99" s="20">
        <f t="shared" si="29"/>
        <v>0</v>
      </c>
    </row>
    <row r="100" spans="2:37" s="3" customFormat="1" ht="32.25" hidden="1" customHeight="1" outlineLevel="1" x14ac:dyDescent="0.2">
      <c r="B100" s="15" t="s">
        <v>167</v>
      </c>
      <c r="C100" s="16" t="s">
        <v>44</v>
      </c>
      <c r="D100" s="17">
        <v>183</v>
      </c>
      <c r="E100" s="10" t="s">
        <v>168</v>
      </c>
      <c r="F100" s="10" t="s">
        <v>93</v>
      </c>
      <c r="G100" s="32">
        <v>33000000919</v>
      </c>
      <c r="H100" s="18">
        <f>IFERROR(INDEX(#REF!,MATCH(G100,#REF!,0)),G100)</f>
        <v>33000000919</v>
      </c>
      <c r="I100" s="11"/>
      <c r="J100" s="11" t="s">
        <v>68</v>
      </c>
      <c r="K100" s="11"/>
      <c r="L100" s="11" t="s">
        <v>808</v>
      </c>
      <c r="M100" s="11">
        <v>0</v>
      </c>
      <c r="N100" s="19">
        <v>40664</v>
      </c>
      <c r="O100" s="19">
        <v>63287.5</v>
      </c>
      <c r="P100" s="19">
        <v>63287.5</v>
      </c>
      <c r="Q100" s="19">
        <v>46687.5</v>
      </c>
      <c r="R100" s="13">
        <f t="shared" si="16"/>
        <v>16600</v>
      </c>
      <c r="S100" s="11"/>
      <c r="T100" s="19">
        <v>2420.81</v>
      </c>
      <c r="U100" s="11"/>
      <c r="V100" s="19">
        <v>63287.5</v>
      </c>
      <c r="W100" s="19">
        <v>49108.31</v>
      </c>
      <c r="X100" s="19">
        <v>14179.19</v>
      </c>
      <c r="Y100" s="19">
        <f t="shared" si="17"/>
        <v>345.83333333333331</v>
      </c>
      <c r="Z100" s="19">
        <f t="shared" si="18"/>
        <v>4149.9766666666665</v>
      </c>
      <c r="AA100" s="19">
        <f t="shared" si="19"/>
        <v>12450.023333333334</v>
      </c>
      <c r="AB100" s="19">
        <f t="shared" si="20"/>
        <v>4150</v>
      </c>
      <c r="AC100" s="19">
        <f t="shared" si="21"/>
        <v>8300.0233333333344</v>
      </c>
      <c r="AD100" s="19">
        <f t="shared" si="22"/>
        <v>4150</v>
      </c>
      <c r="AE100" s="19">
        <f t="shared" si="23"/>
        <v>4150.0233333333344</v>
      </c>
      <c r="AF100" s="19">
        <f t="shared" si="24"/>
        <v>4150</v>
      </c>
      <c r="AG100" s="19">
        <f t="shared" si="25"/>
        <v>2.333333333444898E-2</v>
      </c>
      <c r="AH100" s="19">
        <f t="shared" si="26"/>
        <v>2.333333333444898E-2</v>
      </c>
      <c r="AI100" s="19">
        <f t="shared" si="27"/>
        <v>0</v>
      </c>
      <c r="AJ100" s="19">
        <f t="shared" si="28"/>
        <v>0</v>
      </c>
      <c r="AK100" s="20">
        <f t="shared" si="29"/>
        <v>0</v>
      </c>
    </row>
    <row r="101" spans="2:37" s="3" customFormat="1" ht="32.25" hidden="1" customHeight="1" outlineLevel="1" x14ac:dyDescent="0.2">
      <c r="B101" s="15" t="s">
        <v>167</v>
      </c>
      <c r="C101" s="16" t="s">
        <v>44</v>
      </c>
      <c r="D101" s="17">
        <v>183</v>
      </c>
      <c r="E101" s="10" t="s">
        <v>168</v>
      </c>
      <c r="F101" s="10" t="s">
        <v>93</v>
      </c>
      <c r="G101" s="32">
        <v>33000000920</v>
      </c>
      <c r="H101" s="18">
        <f>IFERROR(INDEX(#REF!,MATCH(G101,#REF!,0)),G101)</f>
        <v>33000000920</v>
      </c>
      <c r="I101" s="11"/>
      <c r="J101" s="11" t="s">
        <v>68</v>
      </c>
      <c r="K101" s="11"/>
      <c r="L101" s="11" t="s">
        <v>808</v>
      </c>
      <c r="M101" s="11">
        <v>0</v>
      </c>
      <c r="N101" s="19">
        <v>40664</v>
      </c>
      <c r="O101" s="19">
        <v>63287.5</v>
      </c>
      <c r="P101" s="19">
        <v>63287.5</v>
      </c>
      <c r="Q101" s="19">
        <v>46687.5</v>
      </c>
      <c r="R101" s="13">
        <f t="shared" si="16"/>
        <v>16600</v>
      </c>
      <c r="S101" s="11"/>
      <c r="T101" s="19">
        <v>2420.81</v>
      </c>
      <c r="U101" s="11"/>
      <c r="V101" s="19">
        <v>63287.5</v>
      </c>
      <c r="W101" s="19">
        <v>49108.31</v>
      </c>
      <c r="X101" s="19">
        <v>14179.19</v>
      </c>
      <c r="Y101" s="19">
        <f t="shared" si="17"/>
        <v>345.83333333333331</v>
      </c>
      <c r="Z101" s="19">
        <f t="shared" si="18"/>
        <v>4149.9766666666665</v>
      </c>
      <c r="AA101" s="19">
        <f t="shared" si="19"/>
        <v>12450.023333333334</v>
      </c>
      <c r="AB101" s="19">
        <f t="shared" si="20"/>
        <v>4150</v>
      </c>
      <c r="AC101" s="19">
        <f t="shared" si="21"/>
        <v>8300.0233333333344</v>
      </c>
      <c r="AD101" s="19">
        <f t="shared" si="22"/>
        <v>4150</v>
      </c>
      <c r="AE101" s="19">
        <f t="shared" si="23"/>
        <v>4150.0233333333344</v>
      </c>
      <c r="AF101" s="19">
        <f t="shared" si="24"/>
        <v>4150</v>
      </c>
      <c r="AG101" s="19">
        <f t="shared" si="25"/>
        <v>2.333333333444898E-2</v>
      </c>
      <c r="AH101" s="19">
        <f t="shared" si="26"/>
        <v>2.333333333444898E-2</v>
      </c>
      <c r="AI101" s="19">
        <f t="shared" si="27"/>
        <v>0</v>
      </c>
      <c r="AJ101" s="19">
        <f t="shared" si="28"/>
        <v>0</v>
      </c>
      <c r="AK101" s="20">
        <f t="shared" si="29"/>
        <v>0</v>
      </c>
    </row>
    <row r="102" spans="2:37" s="3" customFormat="1" ht="32.25" hidden="1" customHeight="1" outlineLevel="1" x14ac:dyDescent="0.2">
      <c r="B102" s="15" t="s">
        <v>167</v>
      </c>
      <c r="C102" s="16" t="s">
        <v>44</v>
      </c>
      <c r="D102" s="17">
        <v>183</v>
      </c>
      <c r="E102" s="10" t="s">
        <v>168</v>
      </c>
      <c r="F102" s="10" t="s">
        <v>93</v>
      </c>
      <c r="G102" s="32">
        <v>33000000923</v>
      </c>
      <c r="H102" s="18">
        <f>IFERROR(INDEX(#REF!,MATCH(G102,#REF!,0)),G102)</f>
        <v>33000000923</v>
      </c>
      <c r="I102" s="11"/>
      <c r="J102" s="11" t="s">
        <v>68</v>
      </c>
      <c r="K102" s="11"/>
      <c r="L102" s="11" t="s">
        <v>808</v>
      </c>
      <c r="M102" s="11">
        <v>0</v>
      </c>
      <c r="N102" s="19">
        <v>40664</v>
      </c>
      <c r="O102" s="19">
        <v>63287.5</v>
      </c>
      <c r="P102" s="19">
        <v>63287.5</v>
      </c>
      <c r="Q102" s="19">
        <v>46687.5</v>
      </c>
      <c r="R102" s="13">
        <f t="shared" si="16"/>
        <v>16600</v>
      </c>
      <c r="S102" s="11"/>
      <c r="T102" s="19">
        <v>2420.81</v>
      </c>
      <c r="U102" s="11"/>
      <c r="V102" s="19">
        <v>63287.5</v>
      </c>
      <c r="W102" s="19">
        <v>49108.31</v>
      </c>
      <c r="X102" s="19">
        <v>14179.19</v>
      </c>
      <c r="Y102" s="19">
        <f t="shared" si="17"/>
        <v>345.83333333333331</v>
      </c>
      <c r="Z102" s="19">
        <f t="shared" si="18"/>
        <v>4149.9766666666665</v>
      </c>
      <c r="AA102" s="19">
        <f t="shared" si="19"/>
        <v>12450.023333333334</v>
      </c>
      <c r="AB102" s="19">
        <f t="shared" si="20"/>
        <v>4150</v>
      </c>
      <c r="AC102" s="19">
        <f t="shared" si="21"/>
        <v>8300.0233333333344</v>
      </c>
      <c r="AD102" s="19">
        <f t="shared" si="22"/>
        <v>4150</v>
      </c>
      <c r="AE102" s="19">
        <f t="shared" si="23"/>
        <v>4150.0233333333344</v>
      </c>
      <c r="AF102" s="19">
        <f t="shared" si="24"/>
        <v>4150</v>
      </c>
      <c r="AG102" s="19">
        <f t="shared" si="25"/>
        <v>2.333333333444898E-2</v>
      </c>
      <c r="AH102" s="19">
        <f t="shared" si="26"/>
        <v>2.333333333444898E-2</v>
      </c>
      <c r="AI102" s="19">
        <f t="shared" si="27"/>
        <v>0</v>
      </c>
      <c r="AJ102" s="19">
        <f t="shared" si="28"/>
        <v>0</v>
      </c>
      <c r="AK102" s="20">
        <f t="shared" si="29"/>
        <v>0</v>
      </c>
    </row>
    <row r="103" spans="2:37" s="3" customFormat="1" ht="32.25" hidden="1" customHeight="1" outlineLevel="1" x14ac:dyDescent="0.2">
      <c r="B103" s="15" t="s">
        <v>167</v>
      </c>
      <c r="C103" s="16" t="s">
        <v>44</v>
      </c>
      <c r="D103" s="17">
        <v>183</v>
      </c>
      <c r="E103" s="10" t="s">
        <v>168</v>
      </c>
      <c r="F103" s="10" t="s">
        <v>93</v>
      </c>
      <c r="G103" s="32">
        <v>33000000924</v>
      </c>
      <c r="H103" s="18">
        <f>IFERROR(INDEX(#REF!,MATCH(G103,#REF!,0)),G103)</f>
        <v>33000000924</v>
      </c>
      <c r="I103" s="11"/>
      <c r="J103" s="11" t="s">
        <v>68</v>
      </c>
      <c r="K103" s="11"/>
      <c r="L103" s="11" t="s">
        <v>808</v>
      </c>
      <c r="M103" s="11">
        <v>0</v>
      </c>
      <c r="N103" s="19">
        <v>40664</v>
      </c>
      <c r="O103" s="19">
        <v>63287.5</v>
      </c>
      <c r="P103" s="19">
        <v>63287.5</v>
      </c>
      <c r="Q103" s="19">
        <v>46687.5</v>
      </c>
      <c r="R103" s="13">
        <f t="shared" si="16"/>
        <v>16600</v>
      </c>
      <c r="S103" s="11"/>
      <c r="T103" s="19">
        <v>2420.81</v>
      </c>
      <c r="U103" s="11"/>
      <c r="V103" s="19">
        <v>63287.5</v>
      </c>
      <c r="W103" s="19">
        <v>49108.31</v>
      </c>
      <c r="X103" s="19">
        <v>14179.19</v>
      </c>
      <c r="Y103" s="19">
        <f t="shared" si="17"/>
        <v>345.83333333333331</v>
      </c>
      <c r="Z103" s="19">
        <f t="shared" si="18"/>
        <v>4149.9766666666665</v>
      </c>
      <c r="AA103" s="19">
        <f t="shared" si="19"/>
        <v>12450.023333333334</v>
      </c>
      <c r="AB103" s="19">
        <f t="shared" si="20"/>
        <v>4150</v>
      </c>
      <c r="AC103" s="19">
        <f t="shared" si="21"/>
        <v>8300.0233333333344</v>
      </c>
      <c r="AD103" s="19">
        <f t="shared" si="22"/>
        <v>4150</v>
      </c>
      <c r="AE103" s="19">
        <f t="shared" si="23"/>
        <v>4150.0233333333344</v>
      </c>
      <c r="AF103" s="19">
        <f t="shared" si="24"/>
        <v>4150</v>
      </c>
      <c r="AG103" s="19">
        <f t="shared" si="25"/>
        <v>2.333333333444898E-2</v>
      </c>
      <c r="AH103" s="19">
        <f t="shared" si="26"/>
        <v>2.333333333444898E-2</v>
      </c>
      <c r="AI103" s="19">
        <f t="shared" si="27"/>
        <v>0</v>
      </c>
      <c r="AJ103" s="19">
        <f t="shared" si="28"/>
        <v>0</v>
      </c>
      <c r="AK103" s="20">
        <f t="shared" si="29"/>
        <v>0</v>
      </c>
    </row>
    <row r="104" spans="2:37" s="3" customFormat="1" ht="84.75" hidden="1" customHeight="1" outlineLevel="1" x14ac:dyDescent="0.2">
      <c r="B104" s="15" t="s">
        <v>169</v>
      </c>
      <c r="C104" s="16" t="s">
        <v>44</v>
      </c>
      <c r="D104" s="17">
        <v>29</v>
      </c>
      <c r="E104" s="10" t="s">
        <v>170</v>
      </c>
      <c r="F104" s="10" t="s">
        <v>81</v>
      </c>
      <c r="G104" s="33">
        <v>756001003049</v>
      </c>
      <c r="H104" s="18">
        <f>IFERROR(INDEX(#REF!,MATCH(G104,#REF!,0)),G104)</f>
        <v>756001003049</v>
      </c>
      <c r="I104" s="11"/>
      <c r="J104" s="11" t="s">
        <v>68</v>
      </c>
      <c r="K104" s="11"/>
      <c r="L104" s="11" t="s">
        <v>808</v>
      </c>
      <c r="M104" s="11">
        <v>0</v>
      </c>
      <c r="N104" s="19">
        <v>10204609.09</v>
      </c>
      <c r="O104" s="19">
        <v>3547800</v>
      </c>
      <c r="P104" s="19">
        <v>56764802.200000003</v>
      </c>
      <c r="Q104" s="19">
        <v>53217002.200000003</v>
      </c>
      <c r="R104" s="13">
        <f t="shared" si="16"/>
        <v>3547800</v>
      </c>
      <c r="S104" s="11"/>
      <c r="T104" s="19">
        <v>856365.51</v>
      </c>
      <c r="U104" s="11"/>
      <c r="V104" s="19">
        <v>56764802.200000003</v>
      </c>
      <c r="W104" s="19">
        <v>54073367.710000001</v>
      </c>
      <c r="X104" s="19">
        <v>2691434.49</v>
      </c>
      <c r="Y104" s="19">
        <f t="shared" si="17"/>
        <v>122337.93103448275</v>
      </c>
      <c r="Z104" s="19">
        <f t="shared" si="18"/>
        <v>1468055.1651724139</v>
      </c>
      <c r="AA104" s="19">
        <f t="shared" si="19"/>
        <v>2079744.8348275861</v>
      </c>
      <c r="AB104" s="19">
        <f t="shared" si="20"/>
        <v>1468055.1724137929</v>
      </c>
      <c r="AC104" s="19">
        <f t="shared" si="21"/>
        <v>611689.66241379315</v>
      </c>
      <c r="AD104" s="19">
        <f t="shared" si="22"/>
        <v>611689.66241379315</v>
      </c>
      <c r="AE104" s="19">
        <f t="shared" si="23"/>
        <v>0</v>
      </c>
      <c r="AF104" s="19">
        <f t="shared" si="24"/>
        <v>0</v>
      </c>
      <c r="AG104" s="19">
        <f t="shared" si="25"/>
        <v>0</v>
      </c>
      <c r="AH104" s="19">
        <f t="shared" si="26"/>
        <v>0</v>
      </c>
      <c r="AI104" s="19">
        <f t="shared" si="27"/>
        <v>0</v>
      </c>
      <c r="AJ104" s="19">
        <f t="shared" si="28"/>
        <v>0</v>
      </c>
      <c r="AK104" s="20">
        <f t="shared" si="29"/>
        <v>0</v>
      </c>
    </row>
    <row r="105" spans="2:37" s="3" customFormat="1" ht="32.25" hidden="1" customHeight="1" outlineLevel="1" x14ac:dyDescent="0.2">
      <c r="B105" s="15" t="s">
        <v>171</v>
      </c>
      <c r="C105" s="16" t="s">
        <v>44</v>
      </c>
      <c r="D105" s="17">
        <v>183</v>
      </c>
      <c r="E105" s="10" t="s">
        <v>172</v>
      </c>
      <c r="F105" s="10" t="s">
        <v>93</v>
      </c>
      <c r="G105" s="33">
        <v>756001003437</v>
      </c>
      <c r="H105" s="18">
        <f>IFERROR(INDEX(#REF!,MATCH(G105,#REF!,0)),G105)</f>
        <v>756001003437</v>
      </c>
      <c r="I105" s="11"/>
      <c r="J105" s="11" t="s">
        <v>68</v>
      </c>
      <c r="K105" s="11"/>
      <c r="L105" s="11" t="s">
        <v>808</v>
      </c>
      <c r="M105" s="11">
        <v>0</v>
      </c>
      <c r="N105" s="19">
        <v>1483277.72</v>
      </c>
      <c r="O105" s="19">
        <v>3557443.64</v>
      </c>
      <c r="P105" s="19">
        <v>3557443.64</v>
      </c>
      <c r="Q105" s="19">
        <v>2624343.64</v>
      </c>
      <c r="R105" s="13">
        <f t="shared" si="16"/>
        <v>933100</v>
      </c>
      <c r="S105" s="11"/>
      <c r="T105" s="19">
        <v>136077.06</v>
      </c>
      <c r="U105" s="11"/>
      <c r="V105" s="19">
        <v>3557443.64</v>
      </c>
      <c r="W105" s="19">
        <v>2760420.7</v>
      </c>
      <c r="X105" s="19">
        <v>797022.94</v>
      </c>
      <c r="Y105" s="19">
        <f t="shared" si="17"/>
        <v>19439.582732240437</v>
      </c>
      <c r="Z105" s="19">
        <f t="shared" si="18"/>
        <v>233274.97366120218</v>
      </c>
      <c r="AA105" s="19">
        <f t="shared" si="19"/>
        <v>699825.02633879776</v>
      </c>
      <c r="AB105" s="19">
        <f t="shared" si="20"/>
        <v>233274.99278688524</v>
      </c>
      <c r="AC105" s="19">
        <f t="shared" si="21"/>
        <v>466550.03355191252</v>
      </c>
      <c r="AD105" s="19">
        <f t="shared" si="22"/>
        <v>233274.99278688524</v>
      </c>
      <c r="AE105" s="19">
        <f t="shared" si="23"/>
        <v>233275.04076502728</v>
      </c>
      <c r="AF105" s="19">
        <f t="shared" si="24"/>
        <v>233274.99278688524</v>
      </c>
      <c r="AG105" s="19">
        <f t="shared" si="25"/>
        <v>4.7978142043575644E-2</v>
      </c>
      <c r="AH105" s="19">
        <f t="shared" si="26"/>
        <v>4.7978142043575644E-2</v>
      </c>
      <c r="AI105" s="19">
        <f t="shared" si="27"/>
        <v>0</v>
      </c>
      <c r="AJ105" s="19">
        <f t="shared" si="28"/>
        <v>0</v>
      </c>
      <c r="AK105" s="20">
        <f t="shared" si="29"/>
        <v>0</v>
      </c>
    </row>
    <row r="106" spans="2:37" s="3" customFormat="1" ht="84.75" hidden="1" customHeight="1" outlineLevel="1" x14ac:dyDescent="0.2">
      <c r="B106" s="15" t="s">
        <v>173</v>
      </c>
      <c r="C106" s="16" t="s">
        <v>44</v>
      </c>
      <c r="D106" s="17">
        <v>195</v>
      </c>
      <c r="E106" s="10" t="s">
        <v>90</v>
      </c>
      <c r="F106" s="10" t="s">
        <v>86</v>
      </c>
      <c r="G106" s="33">
        <v>756001007642</v>
      </c>
      <c r="H106" s="18">
        <f>IFERROR(INDEX(#REF!,MATCH(G106,#REF!,0)),G106)</f>
        <v>756001007642</v>
      </c>
      <c r="I106" s="11"/>
      <c r="J106" s="11" t="s">
        <v>68</v>
      </c>
      <c r="K106" s="11"/>
      <c r="L106" s="11" t="s">
        <v>808</v>
      </c>
      <c r="M106" s="11">
        <v>0</v>
      </c>
      <c r="N106" s="19">
        <v>1243124.45</v>
      </c>
      <c r="O106" s="19">
        <v>3576950.05</v>
      </c>
      <c r="P106" s="19">
        <v>3576950.05</v>
      </c>
      <c r="Q106" s="19">
        <v>2476350.0499999998</v>
      </c>
      <c r="R106" s="13">
        <f t="shared" si="16"/>
        <v>1100600</v>
      </c>
      <c r="S106" s="11"/>
      <c r="T106" s="19">
        <v>128403.31</v>
      </c>
      <c r="U106" s="11"/>
      <c r="V106" s="19">
        <v>3576950.05</v>
      </c>
      <c r="W106" s="19">
        <v>2604753.36</v>
      </c>
      <c r="X106" s="19">
        <v>972196.69</v>
      </c>
      <c r="Y106" s="19">
        <f t="shared" si="17"/>
        <v>18343.33358974359</v>
      </c>
      <c r="Z106" s="19">
        <f t="shared" si="18"/>
        <v>220119.97794871795</v>
      </c>
      <c r="AA106" s="19">
        <f t="shared" si="19"/>
        <v>880480.02205128199</v>
      </c>
      <c r="AB106" s="19">
        <f t="shared" si="20"/>
        <v>220120.00307692308</v>
      </c>
      <c r="AC106" s="19">
        <f t="shared" si="21"/>
        <v>660360.01897435891</v>
      </c>
      <c r="AD106" s="19">
        <f t="shared" si="22"/>
        <v>220120.00307692308</v>
      </c>
      <c r="AE106" s="19">
        <f t="shared" si="23"/>
        <v>440240.01589743583</v>
      </c>
      <c r="AF106" s="19">
        <f t="shared" si="24"/>
        <v>220120.00307692308</v>
      </c>
      <c r="AG106" s="19">
        <f t="shared" si="25"/>
        <v>220120.01282051275</v>
      </c>
      <c r="AH106" s="19">
        <f t="shared" si="26"/>
        <v>220120.00307692308</v>
      </c>
      <c r="AI106" s="19">
        <f t="shared" si="27"/>
        <v>9.7435896750539541E-3</v>
      </c>
      <c r="AJ106" s="19">
        <f t="shared" si="28"/>
        <v>9.7435896750539541E-3</v>
      </c>
      <c r="AK106" s="20">
        <f t="shared" si="29"/>
        <v>0</v>
      </c>
    </row>
    <row r="107" spans="2:37" s="3" customFormat="1" ht="84.75" hidden="1" customHeight="1" outlineLevel="1" x14ac:dyDescent="0.2">
      <c r="B107" s="15" t="s">
        <v>174</v>
      </c>
      <c r="C107" s="16" t="s">
        <v>44</v>
      </c>
      <c r="D107" s="17">
        <v>195</v>
      </c>
      <c r="E107" s="10" t="s">
        <v>175</v>
      </c>
      <c r="F107" s="10" t="s">
        <v>81</v>
      </c>
      <c r="G107" s="33">
        <v>756001007643</v>
      </c>
      <c r="H107" s="18">
        <f>IFERROR(INDEX(#REF!,MATCH(G107,#REF!,0)),G107)</f>
        <v>756001007643</v>
      </c>
      <c r="I107" s="11"/>
      <c r="J107" s="11" t="s">
        <v>68</v>
      </c>
      <c r="K107" s="11"/>
      <c r="L107" s="11" t="s">
        <v>808</v>
      </c>
      <c r="M107" s="11">
        <v>0</v>
      </c>
      <c r="N107" s="19">
        <v>121496.52</v>
      </c>
      <c r="O107" s="19">
        <v>285349.81</v>
      </c>
      <c r="P107" s="19">
        <v>285349.81</v>
      </c>
      <c r="Q107" s="19">
        <v>197549.81</v>
      </c>
      <c r="R107" s="13">
        <f t="shared" si="16"/>
        <v>87800</v>
      </c>
      <c r="S107" s="11"/>
      <c r="T107" s="19">
        <v>10243.31</v>
      </c>
      <c r="U107" s="11"/>
      <c r="V107" s="19">
        <v>285349.81</v>
      </c>
      <c r="W107" s="19">
        <v>207793.12</v>
      </c>
      <c r="X107" s="19">
        <v>77556.69</v>
      </c>
      <c r="Y107" s="19">
        <f t="shared" si="17"/>
        <v>1463.3323589743591</v>
      </c>
      <c r="Z107" s="19">
        <f t="shared" si="18"/>
        <v>17559.971794871795</v>
      </c>
      <c r="AA107" s="19">
        <f t="shared" si="19"/>
        <v>70240.028205128212</v>
      </c>
      <c r="AB107" s="19">
        <f t="shared" si="20"/>
        <v>17559.988307692307</v>
      </c>
      <c r="AC107" s="19">
        <f t="shared" si="21"/>
        <v>52680.039897435905</v>
      </c>
      <c r="AD107" s="19">
        <f t="shared" si="22"/>
        <v>17559.988307692307</v>
      </c>
      <c r="AE107" s="19">
        <f t="shared" si="23"/>
        <v>35120.051589743598</v>
      </c>
      <c r="AF107" s="19">
        <f t="shared" si="24"/>
        <v>17559.988307692307</v>
      </c>
      <c r="AG107" s="19">
        <f t="shared" si="25"/>
        <v>17560.063282051291</v>
      </c>
      <c r="AH107" s="19">
        <f t="shared" si="26"/>
        <v>17559.988307692307</v>
      </c>
      <c r="AI107" s="19">
        <f t="shared" si="27"/>
        <v>7.4974358984036371E-2</v>
      </c>
      <c r="AJ107" s="19">
        <f t="shared" si="28"/>
        <v>7.4974358984036371E-2</v>
      </c>
      <c r="AK107" s="20">
        <f t="shared" si="29"/>
        <v>0</v>
      </c>
    </row>
    <row r="108" spans="2:37" s="3" customFormat="1" ht="84.75" hidden="1" customHeight="1" outlineLevel="1" x14ac:dyDescent="0.2">
      <c r="B108" s="15" t="s">
        <v>176</v>
      </c>
      <c r="C108" s="16" t="s">
        <v>44</v>
      </c>
      <c r="D108" s="17">
        <v>195</v>
      </c>
      <c r="E108" s="10" t="s">
        <v>90</v>
      </c>
      <c r="F108" s="10" t="s">
        <v>86</v>
      </c>
      <c r="G108" s="33">
        <v>756001008526</v>
      </c>
      <c r="H108" s="18">
        <f>IFERROR(INDEX(#REF!,MATCH(G108,#REF!,0)),G108)</f>
        <v>756001008526</v>
      </c>
      <c r="I108" s="11"/>
      <c r="J108" s="11" t="s">
        <v>68</v>
      </c>
      <c r="K108" s="11"/>
      <c r="L108" s="11" t="s">
        <v>808</v>
      </c>
      <c r="M108" s="11">
        <v>0</v>
      </c>
      <c r="N108" s="19">
        <v>1245305.01</v>
      </c>
      <c r="O108" s="19">
        <v>3111874.94</v>
      </c>
      <c r="P108" s="19">
        <v>3111874.94</v>
      </c>
      <c r="Q108" s="19">
        <v>2154374.94</v>
      </c>
      <c r="R108" s="13">
        <f t="shared" si="16"/>
        <v>957500</v>
      </c>
      <c r="S108" s="11"/>
      <c r="T108" s="19">
        <v>111708.31</v>
      </c>
      <c r="U108" s="11"/>
      <c r="V108" s="19">
        <v>3111874.94</v>
      </c>
      <c r="W108" s="19">
        <v>2266083.25</v>
      </c>
      <c r="X108" s="19">
        <v>845791.69</v>
      </c>
      <c r="Y108" s="19">
        <f t="shared" si="17"/>
        <v>15958.333025641025</v>
      </c>
      <c r="Z108" s="19">
        <f t="shared" si="18"/>
        <v>191499.97512820511</v>
      </c>
      <c r="AA108" s="19">
        <f t="shared" si="19"/>
        <v>766000.02487179486</v>
      </c>
      <c r="AB108" s="19">
        <f t="shared" si="20"/>
        <v>191499.99630769229</v>
      </c>
      <c r="AC108" s="19">
        <f t="shared" si="21"/>
        <v>574500.0285641026</v>
      </c>
      <c r="AD108" s="19">
        <f t="shared" si="22"/>
        <v>191499.99630769229</v>
      </c>
      <c r="AE108" s="19">
        <f t="shared" si="23"/>
        <v>383000.03225641034</v>
      </c>
      <c r="AF108" s="19">
        <f t="shared" si="24"/>
        <v>191499.99630769229</v>
      </c>
      <c r="AG108" s="19">
        <f t="shared" si="25"/>
        <v>191500.03594871805</v>
      </c>
      <c r="AH108" s="19">
        <f t="shared" si="26"/>
        <v>191499.99630769229</v>
      </c>
      <c r="AI108" s="19">
        <f t="shared" si="27"/>
        <v>3.964102576719597E-2</v>
      </c>
      <c r="AJ108" s="19">
        <f t="shared" si="28"/>
        <v>3.964102576719597E-2</v>
      </c>
      <c r="AK108" s="20">
        <f t="shared" si="29"/>
        <v>0</v>
      </c>
    </row>
    <row r="109" spans="2:37" s="3" customFormat="1" ht="42.75" hidden="1" customHeight="1" outlineLevel="1" x14ac:dyDescent="0.2">
      <c r="B109" s="15" t="s">
        <v>177</v>
      </c>
      <c r="C109" s="16" t="s">
        <v>44</v>
      </c>
      <c r="D109" s="17">
        <v>216</v>
      </c>
      <c r="E109" s="10" t="s">
        <v>178</v>
      </c>
      <c r="F109" s="10" t="s">
        <v>86</v>
      </c>
      <c r="G109" s="33">
        <v>756001008741</v>
      </c>
      <c r="H109" s="18">
        <f>IFERROR(INDEX(#REF!,MATCH(G109,#REF!,0)),G109)</f>
        <v>756001008741</v>
      </c>
      <c r="I109" s="11"/>
      <c r="J109" s="11" t="s">
        <v>68</v>
      </c>
      <c r="K109" s="11"/>
      <c r="L109" s="11" t="s">
        <v>808</v>
      </c>
      <c r="M109" s="11">
        <v>0</v>
      </c>
      <c r="N109" s="19">
        <v>65000</v>
      </c>
      <c r="O109" s="19">
        <v>207469.84</v>
      </c>
      <c r="P109" s="19">
        <v>207469.84</v>
      </c>
      <c r="Q109" s="19">
        <v>129669.84</v>
      </c>
      <c r="R109" s="13">
        <f t="shared" si="16"/>
        <v>77800</v>
      </c>
      <c r="S109" s="11"/>
      <c r="T109" s="19">
        <v>6723.57</v>
      </c>
      <c r="U109" s="11"/>
      <c r="V109" s="19">
        <v>207469.84</v>
      </c>
      <c r="W109" s="19">
        <v>136393.41</v>
      </c>
      <c r="X109" s="19">
        <v>71076.429999999993</v>
      </c>
      <c r="Y109" s="19">
        <f t="shared" si="17"/>
        <v>960.50851851851849</v>
      </c>
      <c r="Z109" s="19">
        <f t="shared" si="18"/>
        <v>11526.112592592592</v>
      </c>
      <c r="AA109" s="19">
        <f t="shared" si="19"/>
        <v>66273.887407407412</v>
      </c>
      <c r="AB109" s="19">
        <f t="shared" si="20"/>
        <v>11526.102222222222</v>
      </c>
      <c r="AC109" s="19">
        <f t="shared" si="21"/>
        <v>54747.785185185188</v>
      </c>
      <c r="AD109" s="19">
        <f t="shared" si="22"/>
        <v>11526.102222222222</v>
      </c>
      <c r="AE109" s="19">
        <f t="shared" si="23"/>
        <v>43221.682962962965</v>
      </c>
      <c r="AF109" s="19">
        <f t="shared" si="24"/>
        <v>11526.102222222222</v>
      </c>
      <c r="AG109" s="19">
        <f t="shared" si="25"/>
        <v>31695.580740740741</v>
      </c>
      <c r="AH109" s="19">
        <f t="shared" si="26"/>
        <v>11526.102222222222</v>
      </c>
      <c r="AI109" s="19">
        <f t="shared" si="27"/>
        <v>20169.478518518517</v>
      </c>
      <c r="AJ109" s="19">
        <f t="shared" si="28"/>
        <v>11526.102222222222</v>
      </c>
      <c r="AK109" s="20">
        <f t="shared" si="29"/>
        <v>8643.3762962962955</v>
      </c>
    </row>
    <row r="110" spans="2:37" s="3" customFormat="1" ht="42.75" hidden="1" customHeight="1" outlineLevel="1" x14ac:dyDescent="0.2">
      <c r="B110" s="15" t="s">
        <v>177</v>
      </c>
      <c r="C110" s="16" t="s">
        <v>44</v>
      </c>
      <c r="D110" s="17">
        <v>216</v>
      </c>
      <c r="E110" s="10" t="s">
        <v>178</v>
      </c>
      <c r="F110" s="10" t="s">
        <v>86</v>
      </c>
      <c r="G110" s="33">
        <v>756001008742</v>
      </c>
      <c r="H110" s="18">
        <f>IFERROR(INDEX(#REF!,MATCH(G110,#REF!,0)),G110)</f>
        <v>756001008742</v>
      </c>
      <c r="I110" s="11"/>
      <c r="J110" s="11" t="s">
        <v>68</v>
      </c>
      <c r="K110" s="11"/>
      <c r="L110" s="11" t="s">
        <v>808</v>
      </c>
      <c r="M110" s="11">
        <v>0</v>
      </c>
      <c r="N110" s="19">
        <v>65000</v>
      </c>
      <c r="O110" s="19">
        <v>207469.84</v>
      </c>
      <c r="P110" s="19">
        <v>207469.84</v>
      </c>
      <c r="Q110" s="19">
        <v>129669.84</v>
      </c>
      <c r="R110" s="13">
        <f t="shared" si="16"/>
        <v>77800</v>
      </c>
      <c r="S110" s="11"/>
      <c r="T110" s="19">
        <v>6723.57</v>
      </c>
      <c r="U110" s="11"/>
      <c r="V110" s="19">
        <v>207469.84</v>
      </c>
      <c r="W110" s="19">
        <v>136393.41</v>
      </c>
      <c r="X110" s="19">
        <v>71076.429999999993</v>
      </c>
      <c r="Y110" s="19">
        <f t="shared" si="17"/>
        <v>960.50851851851849</v>
      </c>
      <c r="Z110" s="19">
        <f t="shared" si="18"/>
        <v>11526.112592592592</v>
      </c>
      <c r="AA110" s="19">
        <f t="shared" si="19"/>
        <v>66273.887407407412</v>
      </c>
      <c r="AB110" s="19">
        <f t="shared" si="20"/>
        <v>11526.102222222222</v>
      </c>
      <c r="AC110" s="19">
        <f t="shared" si="21"/>
        <v>54747.785185185188</v>
      </c>
      <c r="AD110" s="19">
        <f t="shared" si="22"/>
        <v>11526.102222222222</v>
      </c>
      <c r="AE110" s="19">
        <f t="shared" si="23"/>
        <v>43221.682962962965</v>
      </c>
      <c r="AF110" s="19">
        <f t="shared" si="24"/>
        <v>11526.102222222222</v>
      </c>
      <c r="AG110" s="19">
        <f t="shared" si="25"/>
        <v>31695.580740740741</v>
      </c>
      <c r="AH110" s="19">
        <f t="shared" si="26"/>
        <v>11526.102222222222</v>
      </c>
      <c r="AI110" s="19">
        <f t="shared" si="27"/>
        <v>20169.478518518517</v>
      </c>
      <c r="AJ110" s="19">
        <f t="shared" si="28"/>
        <v>11526.102222222222</v>
      </c>
      <c r="AK110" s="20">
        <f t="shared" si="29"/>
        <v>8643.3762962962955</v>
      </c>
    </row>
    <row r="111" spans="2:37" s="3" customFormat="1" ht="42.75" hidden="1" customHeight="1" outlineLevel="1" x14ac:dyDescent="0.2">
      <c r="B111" s="15" t="s">
        <v>177</v>
      </c>
      <c r="C111" s="16" t="s">
        <v>44</v>
      </c>
      <c r="D111" s="17">
        <v>216</v>
      </c>
      <c r="E111" s="10" t="s">
        <v>178</v>
      </c>
      <c r="F111" s="10" t="s">
        <v>86</v>
      </c>
      <c r="G111" s="33">
        <v>756001008743</v>
      </c>
      <c r="H111" s="18">
        <f>IFERROR(INDEX(#REF!,MATCH(G111,#REF!,0)),G111)</f>
        <v>756001008743</v>
      </c>
      <c r="I111" s="11"/>
      <c r="J111" s="11" t="s">
        <v>68</v>
      </c>
      <c r="K111" s="11"/>
      <c r="L111" s="11" t="s">
        <v>808</v>
      </c>
      <c r="M111" s="11">
        <v>0</v>
      </c>
      <c r="N111" s="19">
        <v>65000</v>
      </c>
      <c r="O111" s="19">
        <v>207469.84</v>
      </c>
      <c r="P111" s="19">
        <v>207469.84</v>
      </c>
      <c r="Q111" s="19">
        <v>129669.84</v>
      </c>
      <c r="R111" s="13">
        <f t="shared" si="16"/>
        <v>77800</v>
      </c>
      <c r="S111" s="11"/>
      <c r="T111" s="19">
        <v>6723.57</v>
      </c>
      <c r="U111" s="11"/>
      <c r="V111" s="19">
        <v>207469.84</v>
      </c>
      <c r="W111" s="19">
        <v>136393.41</v>
      </c>
      <c r="X111" s="19">
        <v>71076.429999999993</v>
      </c>
      <c r="Y111" s="19">
        <f t="shared" si="17"/>
        <v>960.50851851851849</v>
      </c>
      <c r="Z111" s="19">
        <f t="shared" si="18"/>
        <v>11526.112592592592</v>
      </c>
      <c r="AA111" s="19">
        <f t="shared" si="19"/>
        <v>66273.887407407412</v>
      </c>
      <c r="AB111" s="19">
        <f t="shared" si="20"/>
        <v>11526.102222222222</v>
      </c>
      <c r="AC111" s="19">
        <f t="shared" si="21"/>
        <v>54747.785185185188</v>
      </c>
      <c r="AD111" s="19">
        <f t="shared" si="22"/>
        <v>11526.102222222222</v>
      </c>
      <c r="AE111" s="19">
        <f t="shared" si="23"/>
        <v>43221.682962962965</v>
      </c>
      <c r="AF111" s="19">
        <f t="shared" si="24"/>
        <v>11526.102222222222</v>
      </c>
      <c r="AG111" s="19">
        <f t="shared" si="25"/>
        <v>31695.580740740741</v>
      </c>
      <c r="AH111" s="19">
        <f t="shared" si="26"/>
        <v>11526.102222222222</v>
      </c>
      <c r="AI111" s="19">
        <f t="shared" si="27"/>
        <v>20169.478518518517</v>
      </c>
      <c r="AJ111" s="19">
        <f t="shared" si="28"/>
        <v>11526.102222222222</v>
      </c>
      <c r="AK111" s="20">
        <f t="shared" si="29"/>
        <v>8643.3762962962955</v>
      </c>
    </row>
    <row r="112" spans="2:37" s="3" customFormat="1" ht="42.75" hidden="1" customHeight="1" outlineLevel="1" x14ac:dyDescent="0.2">
      <c r="B112" s="15" t="s">
        <v>177</v>
      </c>
      <c r="C112" s="16" t="s">
        <v>44</v>
      </c>
      <c r="D112" s="17">
        <v>216</v>
      </c>
      <c r="E112" s="10" t="s">
        <v>178</v>
      </c>
      <c r="F112" s="10" t="s">
        <v>86</v>
      </c>
      <c r="G112" s="33">
        <v>756001008744</v>
      </c>
      <c r="H112" s="18">
        <f>IFERROR(INDEX(#REF!,MATCH(G112,#REF!,0)),G112)</f>
        <v>756001008744</v>
      </c>
      <c r="I112" s="11"/>
      <c r="J112" s="11" t="s">
        <v>68</v>
      </c>
      <c r="K112" s="11"/>
      <c r="L112" s="11" t="s">
        <v>808</v>
      </c>
      <c r="M112" s="11">
        <v>0</v>
      </c>
      <c r="N112" s="19">
        <v>65000</v>
      </c>
      <c r="O112" s="19">
        <v>207469.84</v>
      </c>
      <c r="P112" s="19">
        <v>207469.84</v>
      </c>
      <c r="Q112" s="19">
        <v>129669.84</v>
      </c>
      <c r="R112" s="13">
        <f t="shared" si="16"/>
        <v>77800</v>
      </c>
      <c r="S112" s="11"/>
      <c r="T112" s="19">
        <v>6723.57</v>
      </c>
      <c r="U112" s="11"/>
      <c r="V112" s="19">
        <v>207469.84</v>
      </c>
      <c r="W112" s="19">
        <v>136393.41</v>
      </c>
      <c r="X112" s="19">
        <v>71076.429999999993</v>
      </c>
      <c r="Y112" s="19">
        <f t="shared" si="17"/>
        <v>960.50851851851849</v>
      </c>
      <c r="Z112" s="19">
        <f t="shared" si="18"/>
        <v>11526.112592592592</v>
      </c>
      <c r="AA112" s="19">
        <f t="shared" si="19"/>
        <v>66273.887407407412</v>
      </c>
      <c r="AB112" s="19">
        <f t="shared" si="20"/>
        <v>11526.102222222222</v>
      </c>
      <c r="AC112" s="19">
        <f t="shared" si="21"/>
        <v>54747.785185185188</v>
      </c>
      <c r="AD112" s="19">
        <f t="shared" si="22"/>
        <v>11526.102222222222</v>
      </c>
      <c r="AE112" s="19">
        <f t="shared" si="23"/>
        <v>43221.682962962965</v>
      </c>
      <c r="AF112" s="19">
        <f t="shared" si="24"/>
        <v>11526.102222222222</v>
      </c>
      <c r="AG112" s="19">
        <f t="shared" si="25"/>
        <v>31695.580740740741</v>
      </c>
      <c r="AH112" s="19">
        <f t="shared" si="26"/>
        <v>11526.102222222222</v>
      </c>
      <c r="AI112" s="19">
        <f t="shared" si="27"/>
        <v>20169.478518518517</v>
      </c>
      <c r="AJ112" s="19">
        <f t="shared" si="28"/>
        <v>11526.102222222222</v>
      </c>
      <c r="AK112" s="20">
        <f t="shared" si="29"/>
        <v>8643.3762962962955</v>
      </c>
    </row>
    <row r="113" spans="2:37" s="3" customFormat="1" ht="42.75" hidden="1" customHeight="1" outlineLevel="1" x14ac:dyDescent="0.2">
      <c r="B113" s="15" t="s">
        <v>177</v>
      </c>
      <c r="C113" s="16" t="s">
        <v>44</v>
      </c>
      <c r="D113" s="17">
        <v>216</v>
      </c>
      <c r="E113" s="10" t="s">
        <v>178</v>
      </c>
      <c r="F113" s="10" t="s">
        <v>86</v>
      </c>
      <c r="G113" s="33">
        <v>756001008745</v>
      </c>
      <c r="H113" s="18">
        <f>IFERROR(INDEX(#REF!,MATCH(G113,#REF!,0)),G113)</f>
        <v>756001008745</v>
      </c>
      <c r="I113" s="11"/>
      <c r="J113" s="11" t="s">
        <v>68</v>
      </c>
      <c r="K113" s="11"/>
      <c r="L113" s="11" t="s">
        <v>808</v>
      </c>
      <c r="M113" s="11">
        <v>0</v>
      </c>
      <c r="N113" s="19">
        <v>65000</v>
      </c>
      <c r="O113" s="19">
        <v>207469.84</v>
      </c>
      <c r="P113" s="19">
        <v>207469.84</v>
      </c>
      <c r="Q113" s="19">
        <v>129669.84</v>
      </c>
      <c r="R113" s="13">
        <f t="shared" si="16"/>
        <v>77800</v>
      </c>
      <c r="S113" s="11"/>
      <c r="T113" s="19">
        <v>6723.57</v>
      </c>
      <c r="U113" s="11"/>
      <c r="V113" s="19">
        <v>207469.84</v>
      </c>
      <c r="W113" s="19">
        <v>136393.41</v>
      </c>
      <c r="X113" s="19">
        <v>71076.429999999993</v>
      </c>
      <c r="Y113" s="19">
        <f t="shared" si="17"/>
        <v>960.50851851851849</v>
      </c>
      <c r="Z113" s="19">
        <f t="shared" si="18"/>
        <v>11526.112592592592</v>
      </c>
      <c r="AA113" s="19">
        <f t="shared" si="19"/>
        <v>66273.887407407412</v>
      </c>
      <c r="AB113" s="19">
        <f t="shared" si="20"/>
        <v>11526.102222222222</v>
      </c>
      <c r="AC113" s="19">
        <f t="shared" si="21"/>
        <v>54747.785185185188</v>
      </c>
      <c r="AD113" s="19">
        <f t="shared" si="22"/>
        <v>11526.102222222222</v>
      </c>
      <c r="AE113" s="19">
        <f t="shared" si="23"/>
        <v>43221.682962962965</v>
      </c>
      <c r="AF113" s="19">
        <f t="shared" si="24"/>
        <v>11526.102222222222</v>
      </c>
      <c r="AG113" s="19">
        <f t="shared" si="25"/>
        <v>31695.580740740741</v>
      </c>
      <c r="AH113" s="19">
        <f t="shared" si="26"/>
        <v>11526.102222222222</v>
      </c>
      <c r="AI113" s="19">
        <f t="shared" si="27"/>
        <v>20169.478518518517</v>
      </c>
      <c r="AJ113" s="19">
        <f t="shared" si="28"/>
        <v>11526.102222222222</v>
      </c>
      <c r="AK113" s="20">
        <f t="shared" si="29"/>
        <v>8643.3762962962955</v>
      </c>
    </row>
    <row r="114" spans="2:37" s="3" customFormat="1" ht="42.75" hidden="1" customHeight="1" outlineLevel="1" x14ac:dyDescent="0.2">
      <c r="B114" s="15" t="s">
        <v>177</v>
      </c>
      <c r="C114" s="16" t="s">
        <v>44</v>
      </c>
      <c r="D114" s="17">
        <v>216</v>
      </c>
      <c r="E114" s="10" t="s">
        <v>178</v>
      </c>
      <c r="F114" s="10" t="s">
        <v>86</v>
      </c>
      <c r="G114" s="33">
        <v>756001008746</v>
      </c>
      <c r="H114" s="18">
        <f>IFERROR(INDEX(#REF!,MATCH(G114,#REF!,0)),G114)</f>
        <v>756001008746</v>
      </c>
      <c r="I114" s="11"/>
      <c r="J114" s="11" t="s">
        <v>68</v>
      </c>
      <c r="K114" s="11"/>
      <c r="L114" s="11" t="s">
        <v>808</v>
      </c>
      <c r="M114" s="11">
        <v>0</v>
      </c>
      <c r="N114" s="19">
        <v>65000</v>
      </c>
      <c r="O114" s="19">
        <v>207469.84</v>
      </c>
      <c r="P114" s="19">
        <v>207469.84</v>
      </c>
      <c r="Q114" s="19">
        <v>129669.84</v>
      </c>
      <c r="R114" s="13">
        <f t="shared" si="16"/>
        <v>77800</v>
      </c>
      <c r="S114" s="11"/>
      <c r="T114" s="19">
        <v>6723.57</v>
      </c>
      <c r="U114" s="11"/>
      <c r="V114" s="19">
        <v>207469.84</v>
      </c>
      <c r="W114" s="19">
        <v>136393.41</v>
      </c>
      <c r="X114" s="19">
        <v>71076.429999999993</v>
      </c>
      <c r="Y114" s="19">
        <f t="shared" si="17"/>
        <v>960.50851851851849</v>
      </c>
      <c r="Z114" s="19">
        <f t="shared" si="18"/>
        <v>11526.112592592592</v>
      </c>
      <c r="AA114" s="19">
        <f t="shared" si="19"/>
        <v>66273.887407407412</v>
      </c>
      <c r="AB114" s="19">
        <f t="shared" si="20"/>
        <v>11526.102222222222</v>
      </c>
      <c r="AC114" s="19">
        <f t="shared" si="21"/>
        <v>54747.785185185188</v>
      </c>
      <c r="AD114" s="19">
        <f t="shared" si="22"/>
        <v>11526.102222222222</v>
      </c>
      <c r="AE114" s="19">
        <f t="shared" si="23"/>
        <v>43221.682962962965</v>
      </c>
      <c r="AF114" s="19">
        <f t="shared" si="24"/>
        <v>11526.102222222222</v>
      </c>
      <c r="AG114" s="19">
        <f t="shared" si="25"/>
        <v>31695.580740740741</v>
      </c>
      <c r="AH114" s="19">
        <f t="shared" si="26"/>
        <v>11526.102222222222</v>
      </c>
      <c r="AI114" s="19">
        <f t="shared" si="27"/>
        <v>20169.478518518517</v>
      </c>
      <c r="AJ114" s="19">
        <f t="shared" si="28"/>
        <v>11526.102222222222</v>
      </c>
      <c r="AK114" s="20">
        <f t="shared" si="29"/>
        <v>8643.3762962962955</v>
      </c>
    </row>
    <row r="115" spans="2:37" s="3" customFormat="1" ht="42.75" hidden="1" customHeight="1" outlineLevel="1" x14ac:dyDescent="0.2">
      <c r="B115" s="15" t="s">
        <v>177</v>
      </c>
      <c r="C115" s="16" t="s">
        <v>44</v>
      </c>
      <c r="D115" s="17">
        <v>216</v>
      </c>
      <c r="E115" s="10" t="s">
        <v>178</v>
      </c>
      <c r="F115" s="10" t="s">
        <v>86</v>
      </c>
      <c r="G115" s="33">
        <v>756001008747</v>
      </c>
      <c r="H115" s="18">
        <f>IFERROR(INDEX(#REF!,MATCH(G115,#REF!,0)),G115)</f>
        <v>756001008747</v>
      </c>
      <c r="I115" s="11"/>
      <c r="J115" s="11" t="s">
        <v>68</v>
      </c>
      <c r="K115" s="11"/>
      <c r="L115" s="11" t="s">
        <v>808</v>
      </c>
      <c r="M115" s="11">
        <v>0</v>
      </c>
      <c r="N115" s="19">
        <v>65000</v>
      </c>
      <c r="O115" s="19">
        <v>207469.84</v>
      </c>
      <c r="P115" s="19">
        <v>207469.84</v>
      </c>
      <c r="Q115" s="19">
        <v>129669.84</v>
      </c>
      <c r="R115" s="13">
        <f t="shared" si="16"/>
        <v>77800</v>
      </c>
      <c r="S115" s="11"/>
      <c r="T115" s="19">
        <v>6723.57</v>
      </c>
      <c r="U115" s="11"/>
      <c r="V115" s="19">
        <v>207469.84</v>
      </c>
      <c r="W115" s="19">
        <v>136393.41</v>
      </c>
      <c r="X115" s="19">
        <v>71076.429999999993</v>
      </c>
      <c r="Y115" s="19">
        <f t="shared" si="17"/>
        <v>960.50851851851849</v>
      </c>
      <c r="Z115" s="19">
        <f t="shared" si="18"/>
        <v>11526.112592592592</v>
      </c>
      <c r="AA115" s="19">
        <f t="shared" si="19"/>
        <v>66273.887407407412</v>
      </c>
      <c r="AB115" s="19">
        <f t="shared" si="20"/>
        <v>11526.102222222222</v>
      </c>
      <c r="AC115" s="19">
        <f t="shared" si="21"/>
        <v>54747.785185185188</v>
      </c>
      <c r="AD115" s="19">
        <f t="shared" si="22"/>
        <v>11526.102222222222</v>
      </c>
      <c r="AE115" s="19">
        <f t="shared" si="23"/>
        <v>43221.682962962965</v>
      </c>
      <c r="AF115" s="19">
        <f t="shared" si="24"/>
        <v>11526.102222222222</v>
      </c>
      <c r="AG115" s="19">
        <f t="shared" si="25"/>
        <v>31695.580740740741</v>
      </c>
      <c r="AH115" s="19">
        <f t="shared" si="26"/>
        <v>11526.102222222222</v>
      </c>
      <c r="AI115" s="19">
        <f t="shared" si="27"/>
        <v>20169.478518518517</v>
      </c>
      <c r="AJ115" s="19">
        <f t="shared" si="28"/>
        <v>11526.102222222222</v>
      </c>
      <c r="AK115" s="20">
        <f t="shared" si="29"/>
        <v>8643.3762962962955</v>
      </c>
    </row>
    <row r="116" spans="2:37" s="3" customFormat="1" ht="42.75" hidden="1" customHeight="1" outlineLevel="1" x14ac:dyDescent="0.2">
      <c r="B116" s="15" t="s">
        <v>177</v>
      </c>
      <c r="C116" s="16" t="s">
        <v>44</v>
      </c>
      <c r="D116" s="17">
        <v>216</v>
      </c>
      <c r="E116" s="10" t="s">
        <v>178</v>
      </c>
      <c r="F116" s="10" t="s">
        <v>86</v>
      </c>
      <c r="G116" s="33">
        <v>756001008748</v>
      </c>
      <c r="H116" s="18">
        <f>IFERROR(INDEX(#REF!,MATCH(G116,#REF!,0)),G116)</f>
        <v>756001008748</v>
      </c>
      <c r="I116" s="11"/>
      <c r="J116" s="11" t="s">
        <v>68</v>
      </c>
      <c r="K116" s="11"/>
      <c r="L116" s="11" t="s">
        <v>808</v>
      </c>
      <c r="M116" s="11">
        <v>0</v>
      </c>
      <c r="N116" s="19">
        <v>65000</v>
      </c>
      <c r="O116" s="19">
        <v>207469.84</v>
      </c>
      <c r="P116" s="19">
        <v>207469.84</v>
      </c>
      <c r="Q116" s="19">
        <v>129669.84</v>
      </c>
      <c r="R116" s="13">
        <f t="shared" si="16"/>
        <v>77800</v>
      </c>
      <c r="S116" s="11"/>
      <c r="T116" s="19">
        <v>6723.57</v>
      </c>
      <c r="U116" s="11"/>
      <c r="V116" s="19">
        <v>207469.84</v>
      </c>
      <c r="W116" s="19">
        <v>136393.41</v>
      </c>
      <c r="X116" s="19">
        <v>71076.429999999993</v>
      </c>
      <c r="Y116" s="19">
        <f t="shared" si="17"/>
        <v>960.50851851851849</v>
      </c>
      <c r="Z116" s="19">
        <f t="shared" si="18"/>
        <v>11526.112592592592</v>
      </c>
      <c r="AA116" s="19">
        <f t="shared" si="19"/>
        <v>66273.887407407412</v>
      </c>
      <c r="AB116" s="19">
        <f t="shared" si="20"/>
        <v>11526.102222222222</v>
      </c>
      <c r="AC116" s="19">
        <f t="shared" si="21"/>
        <v>54747.785185185188</v>
      </c>
      <c r="AD116" s="19">
        <f t="shared" si="22"/>
        <v>11526.102222222222</v>
      </c>
      <c r="AE116" s="19">
        <f t="shared" si="23"/>
        <v>43221.682962962965</v>
      </c>
      <c r="AF116" s="19">
        <f t="shared" si="24"/>
        <v>11526.102222222222</v>
      </c>
      <c r="AG116" s="19">
        <f t="shared" si="25"/>
        <v>31695.580740740741</v>
      </c>
      <c r="AH116" s="19">
        <f t="shared" si="26"/>
        <v>11526.102222222222</v>
      </c>
      <c r="AI116" s="19">
        <f t="shared" si="27"/>
        <v>20169.478518518517</v>
      </c>
      <c r="AJ116" s="19">
        <f t="shared" si="28"/>
        <v>11526.102222222222</v>
      </c>
      <c r="AK116" s="20">
        <f t="shared" si="29"/>
        <v>8643.3762962962955</v>
      </c>
    </row>
    <row r="117" spans="2:37" s="3" customFormat="1" ht="42.75" hidden="1" customHeight="1" outlineLevel="1" x14ac:dyDescent="0.2">
      <c r="B117" s="15" t="s">
        <v>177</v>
      </c>
      <c r="C117" s="16" t="s">
        <v>44</v>
      </c>
      <c r="D117" s="17">
        <v>216</v>
      </c>
      <c r="E117" s="10" t="s">
        <v>178</v>
      </c>
      <c r="F117" s="10" t="s">
        <v>86</v>
      </c>
      <c r="G117" s="33">
        <v>756001008749</v>
      </c>
      <c r="H117" s="18">
        <f>IFERROR(INDEX(#REF!,MATCH(G117,#REF!,0)),G117)</f>
        <v>756001008749</v>
      </c>
      <c r="I117" s="11"/>
      <c r="J117" s="11" t="s">
        <v>68</v>
      </c>
      <c r="K117" s="11"/>
      <c r="L117" s="11" t="s">
        <v>808</v>
      </c>
      <c r="M117" s="11">
        <v>0</v>
      </c>
      <c r="N117" s="19">
        <v>65000</v>
      </c>
      <c r="O117" s="19">
        <v>207469.84</v>
      </c>
      <c r="P117" s="19">
        <v>207469.84</v>
      </c>
      <c r="Q117" s="19">
        <v>129669.84</v>
      </c>
      <c r="R117" s="13">
        <f t="shared" si="16"/>
        <v>77800</v>
      </c>
      <c r="S117" s="11"/>
      <c r="T117" s="19">
        <v>6723.57</v>
      </c>
      <c r="U117" s="11"/>
      <c r="V117" s="19">
        <v>207469.84</v>
      </c>
      <c r="W117" s="19">
        <v>136393.41</v>
      </c>
      <c r="X117" s="19">
        <v>71076.429999999993</v>
      </c>
      <c r="Y117" s="19">
        <f t="shared" si="17"/>
        <v>960.50851851851849</v>
      </c>
      <c r="Z117" s="19">
        <f t="shared" si="18"/>
        <v>11526.112592592592</v>
      </c>
      <c r="AA117" s="19">
        <f t="shared" si="19"/>
        <v>66273.887407407412</v>
      </c>
      <c r="AB117" s="19">
        <f t="shared" si="20"/>
        <v>11526.102222222222</v>
      </c>
      <c r="AC117" s="19">
        <f t="shared" si="21"/>
        <v>54747.785185185188</v>
      </c>
      <c r="AD117" s="19">
        <f t="shared" si="22"/>
        <v>11526.102222222222</v>
      </c>
      <c r="AE117" s="19">
        <f t="shared" si="23"/>
        <v>43221.682962962965</v>
      </c>
      <c r="AF117" s="19">
        <f t="shared" si="24"/>
        <v>11526.102222222222</v>
      </c>
      <c r="AG117" s="19">
        <f t="shared" si="25"/>
        <v>31695.580740740741</v>
      </c>
      <c r="AH117" s="19">
        <f t="shared" si="26"/>
        <v>11526.102222222222</v>
      </c>
      <c r="AI117" s="19">
        <f t="shared" si="27"/>
        <v>20169.478518518517</v>
      </c>
      <c r="AJ117" s="19">
        <f t="shared" si="28"/>
        <v>11526.102222222222</v>
      </c>
      <c r="AK117" s="20">
        <f t="shared" si="29"/>
        <v>8643.3762962962955</v>
      </c>
    </row>
    <row r="118" spans="2:37" s="3" customFormat="1" ht="42.75" hidden="1" customHeight="1" outlineLevel="1" x14ac:dyDescent="0.2">
      <c r="B118" s="15" t="s">
        <v>179</v>
      </c>
      <c r="C118" s="16" t="s">
        <v>44</v>
      </c>
      <c r="D118" s="17">
        <v>195</v>
      </c>
      <c r="E118" s="10" t="s">
        <v>159</v>
      </c>
      <c r="F118" s="10" t="s">
        <v>81</v>
      </c>
      <c r="G118" s="33">
        <v>756001008750</v>
      </c>
      <c r="H118" s="18">
        <f>IFERROR(INDEX(#REF!,MATCH(G118,#REF!,0)),G118)</f>
        <v>756001008750</v>
      </c>
      <c r="I118" s="11"/>
      <c r="J118" s="11" t="s">
        <v>68</v>
      </c>
      <c r="K118" s="11"/>
      <c r="L118" s="11" t="s">
        <v>808</v>
      </c>
      <c r="M118" s="11">
        <v>0</v>
      </c>
      <c r="N118" s="19">
        <v>148211.62</v>
      </c>
      <c r="O118" s="19">
        <v>302899.82</v>
      </c>
      <c r="P118" s="19">
        <v>302899.82</v>
      </c>
      <c r="Q118" s="19">
        <v>209699.82</v>
      </c>
      <c r="R118" s="13">
        <f t="shared" si="16"/>
        <v>93200</v>
      </c>
      <c r="S118" s="11"/>
      <c r="T118" s="19">
        <v>10873.31</v>
      </c>
      <c r="U118" s="11"/>
      <c r="V118" s="19">
        <v>302899.82</v>
      </c>
      <c r="W118" s="19">
        <v>220573.13</v>
      </c>
      <c r="X118" s="19">
        <v>82326.69</v>
      </c>
      <c r="Y118" s="19">
        <f t="shared" si="17"/>
        <v>1553.3324102564102</v>
      </c>
      <c r="Z118" s="19">
        <f t="shared" si="18"/>
        <v>18639.97205128205</v>
      </c>
      <c r="AA118" s="19">
        <f t="shared" si="19"/>
        <v>74560.02794871795</v>
      </c>
      <c r="AB118" s="19">
        <f t="shared" si="20"/>
        <v>18639.988923076922</v>
      </c>
      <c r="AC118" s="19">
        <f t="shared" si="21"/>
        <v>55920.039025641032</v>
      </c>
      <c r="AD118" s="19">
        <f t="shared" si="22"/>
        <v>18639.988923076922</v>
      </c>
      <c r="AE118" s="19">
        <f t="shared" si="23"/>
        <v>37280.050102564113</v>
      </c>
      <c r="AF118" s="19">
        <f t="shared" si="24"/>
        <v>18639.988923076922</v>
      </c>
      <c r="AG118" s="19">
        <f t="shared" si="25"/>
        <v>18640.061179487191</v>
      </c>
      <c r="AH118" s="19">
        <f t="shared" si="26"/>
        <v>18639.988923076922</v>
      </c>
      <c r="AI118" s="19">
        <f t="shared" si="27"/>
        <v>7.2256410268892068E-2</v>
      </c>
      <c r="AJ118" s="19">
        <f t="shared" si="28"/>
        <v>7.2256410268892068E-2</v>
      </c>
      <c r="AK118" s="20">
        <f t="shared" si="29"/>
        <v>0</v>
      </c>
    </row>
    <row r="119" spans="2:37" s="3" customFormat="1" ht="42.75" hidden="1" customHeight="1" outlineLevel="1" x14ac:dyDescent="0.2">
      <c r="B119" s="15" t="s">
        <v>179</v>
      </c>
      <c r="C119" s="16" t="s">
        <v>44</v>
      </c>
      <c r="D119" s="17">
        <v>195</v>
      </c>
      <c r="E119" s="10" t="s">
        <v>159</v>
      </c>
      <c r="F119" s="10" t="s">
        <v>81</v>
      </c>
      <c r="G119" s="33">
        <v>756001008751</v>
      </c>
      <c r="H119" s="18">
        <f>IFERROR(INDEX(#REF!,MATCH(G119,#REF!,0)),G119)</f>
        <v>756001008751</v>
      </c>
      <c r="I119" s="11"/>
      <c r="J119" s="11" t="s">
        <v>68</v>
      </c>
      <c r="K119" s="11"/>
      <c r="L119" s="11" t="s">
        <v>808</v>
      </c>
      <c r="M119" s="11">
        <v>0</v>
      </c>
      <c r="N119" s="19">
        <v>148211.62</v>
      </c>
      <c r="O119" s="19">
        <v>302899.82</v>
      </c>
      <c r="P119" s="19">
        <v>302899.82</v>
      </c>
      <c r="Q119" s="19">
        <v>209699.82</v>
      </c>
      <c r="R119" s="13">
        <f t="shared" si="16"/>
        <v>93200</v>
      </c>
      <c r="S119" s="11"/>
      <c r="T119" s="19">
        <v>10873.31</v>
      </c>
      <c r="U119" s="11"/>
      <c r="V119" s="19">
        <v>302899.82</v>
      </c>
      <c r="W119" s="19">
        <v>220573.13</v>
      </c>
      <c r="X119" s="19">
        <v>82326.69</v>
      </c>
      <c r="Y119" s="19">
        <f t="shared" si="17"/>
        <v>1553.3324102564102</v>
      </c>
      <c r="Z119" s="19">
        <f t="shared" si="18"/>
        <v>18639.97205128205</v>
      </c>
      <c r="AA119" s="19">
        <f t="shared" si="19"/>
        <v>74560.02794871795</v>
      </c>
      <c r="AB119" s="19">
        <f t="shared" si="20"/>
        <v>18639.988923076922</v>
      </c>
      <c r="AC119" s="19">
        <f t="shared" si="21"/>
        <v>55920.039025641032</v>
      </c>
      <c r="AD119" s="19">
        <f t="shared" si="22"/>
        <v>18639.988923076922</v>
      </c>
      <c r="AE119" s="19">
        <f t="shared" si="23"/>
        <v>37280.050102564113</v>
      </c>
      <c r="AF119" s="19">
        <f t="shared" si="24"/>
        <v>18639.988923076922</v>
      </c>
      <c r="AG119" s="19">
        <f t="shared" si="25"/>
        <v>18640.061179487191</v>
      </c>
      <c r="AH119" s="19">
        <f t="shared" si="26"/>
        <v>18639.988923076922</v>
      </c>
      <c r="AI119" s="19">
        <f t="shared" si="27"/>
        <v>7.2256410268892068E-2</v>
      </c>
      <c r="AJ119" s="19">
        <f t="shared" si="28"/>
        <v>7.2256410268892068E-2</v>
      </c>
      <c r="AK119" s="20">
        <f t="shared" si="29"/>
        <v>0</v>
      </c>
    </row>
    <row r="120" spans="2:37" s="3" customFormat="1" ht="42.75" hidden="1" customHeight="1" outlineLevel="1" x14ac:dyDescent="0.2">
      <c r="B120" s="15" t="s">
        <v>179</v>
      </c>
      <c r="C120" s="16" t="s">
        <v>44</v>
      </c>
      <c r="D120" s="17">
        <v>195</v>
      </c>
      <c r="E120" s="10" t="s">
        <v>159</v>
      </c>
      <c r="F120" s="10" t="s">
        <v>81</v>
      </c>
      <c r="G120" s="33">
        <v>756001008752</v>
      </c>
      <c r="H120" s="18">
        <f>IFERROR(INDEX(#REF!,MATCH(G120,#REF!,0)),G120)</f>
        <v>756001008752</v>
      </c>
      <c r="I120" s="11"/>
      <c r="J120" s="11" t="s">
        <v>68</v>
      </c>
      <c r="K120" s="11"/>
      <c r="L120" s="11" t="s">
        <v>808</v>
      </c>
      <c r="M120" s="11">
        <v>0</v>
      </c>
      <c r="N120" s="19">
        <v>148211.62</v>
      </c>
      <c r="O120" s="19">
        <v>302899.82</v>
      </c>
      <c r="P120" s="19">
        <v>302899.82</v>
      </c>
      <c r="Q120" s="19">
        <v>209699.82</v>
      </c>
      <c r="R120" s="13">
        <f t="shared" si="16"/>
        <v>93200</v>
      </c>
      <c r="S120" s="11"/>
      <c r="T120" s="19">
        <v>10873.31</v>
      </c>
      <c r="U120" s="11"/>
      <c r="V120" s="19">
        <v>302899.82</v>
      </c>
      <c r="W120" s="19">
        <v>220573.13</v>
      </c>
      <c r="X120" s="19">
        <v>82326.69</v>
      </c>
      <c r="Y120" s="19">
        <f t="shared" si="17"/>
        <v>1553.3324102564102</v>
      </c>
      <c r="Z120" s="19">
        <f t="shared" si="18"/>
        <v>18639.97205128205</v>
      </c>
      <c r="AA120" s="19">
        <f t="shared" si="19"/>
        <v>74560.02794871795</v>
      </c>
      <c r="AB120" s="19">
        <f t="shared" si="20"/>
        <v>18639.988923076922</v>
      </c>
      <c r="AC120" s="19">
        <f t="shared" si="21"/>
        <v>55920.039025641032</v>
      </c>
      <c r="AD120" s="19">
        <f t="shared" si="22"/>
        <v>18639.988923076922</v>
      </c>
      <c r="AE120" s="19">
        <f t="shared" si="23"/>
        <v>37280.050102564113</v>
      </c>
      <c r="AF120" s="19">
        <f t="shared" si="24"/>
        <v>18639.988923076922</v>
      </c>
      <c r="AG120" s="19">
        <f t="shared" si="25"/>
        <v>18640.061179487191</v>
      </c>
      <c r="AH120" s="19">
        <f t="shared" si="26"/>
        <v>18639.988923076922</v>
      </c>
      <c r="AI120" s="19">
        <f t="shared" si="27"/>
        <v>7.2256410268892068E-2</v>
      </c>
      <c r="AJ120" s="19">
        <f t="shared" si="28"/>
        <v>7.2256410268892068E-2</v>
      </c>
      <c r="AK120" s="20">
        <f t="shared" si="29"/>
        <v>0</v>
      </c>
    </row>
    <row r="121" spans="2:37" s="3" customFormat="1" ht="42.75" hidden="1" customHeight="1" outlineLevel="1" x14ac:dyDescent="0.2">
      <c r="B121" s="15" t="s">
        <v>179</v>
      </c>
      <c r="C121" s="16" t="s">
        <v>44</v>
      </c>
      <c r="D121" s="17">
        <v>195</v>
      </c>
      <c r="E121" s="10" t="s">
        <v>159</v>
      </c>
      <c r="F121" s="10" t="s">
        <v>81</v>
      </c>
      <c r="G121" s="33">
        <v>756001008753</v>
      </c>
      <c r="H121" s="18">
        <f>IFERROR(INDEX(#REF!,MATCH(G121,#REF!,0)),G121)</f>
        <v>756001008753</v>
      </c>
      <c r="I121" s="11"/>
      <c r="J121" s="11" t="s">
        <v>68</v>
      </c>
      <c r="K121" s="11"/>
      <c r="L121" s="11" t="s">
        <v>808</v>
      </c>
      <c r="M121" s="11">
        <v>0</v>
      </c>
      <c r="N121" s="19">
        <v>148211.62</v>
      </c>
      <c r="O121" s="19">
        <v>302899.82</v>
      </c>
      <c r="P121" s="19">
        <v>302899.82</v>
      </c>
      <c r="Q121" s="19">
        <v>209699.82</v>
      </c>
      <c r="R121" s="13">
        <f t="shared" si="16"/>
        <v>93200</v>
      </c>
      <c r="S121" s="11"/>
      <c r="T121" s="19">
        <v>10873.31</v>
      </c>
      <c r="U121" s="11"/>
      <c r="V121" s="19">
        <v>302899.82</v>
      </c>
      <c r="W121" s="19">
        <v>220573.13</v>
      </c>
      <c r="X121" s="19">
        <v>82326.69</v>
      </c>
      <c r="Y121" s="19">
        <f t="shared" si="17"/>
        <v>1553.3324102564102</v>
      </c>
      <c r="Z121" s="19">
        <f t="shared" si="18"/>
        <v>18639.97205128205</v>
      </c>
      <c r="AA121" s="19">
        <f t="shared" si="19"/>
        <v>74560.02794871795</v>
      </c>
      <c r="AB121" s="19">
        <f t="shared" si="20"/>
        <v>18639.988923076922</v>
      </c>
      <c r="AC121" s="19">
        <f t="shared" si="21"/>
        <v>55920.039025641032</v>
      </c>
      <c r="AD121" s="19">
        <f t="shared" si="22"/>
        <v>18639.988923076922</v>
      </c>
      <c r="AE121" s="19">
        <f t="shared" si="23"/>
        <v>37280.050102564113</v>
      </c>
      <c r="AF121" s="19">
        <f t="shared" si="24"/>
        <v>18639.988923076922</v>
      </c>
      <c r="AG121" s="19">
        <f t="shared" si="25"/>
        <v>18640.061179487191</v>
      </c>
      <c r="AH121" s="19">
        <f t="shared" si="26"/>
        <v>18639.988923076922</v>
      </c>
      <c r="AI121" s="19">
        <f t="shared" si="27"/>
        <v>7.2256410268892068E-2</v>
      </c>
      <c r="AJ121" s="19">
        <f t="shared" si="28"/>
        <v>7.2256410268892068E-2</v>
      </c>
      <c r="AK121" s="20">
        <f t="shared" si="29"/>
        <v>0</v>
      </c>
    </row>
    <row r="122" spans="2:37" s="3" customFormat="1" ht="42.75" hidden="1" customHeight="1" outlineLevel="1" x14ac:dyDescent="0.2">
      <c r="B122" s="15" t="s">
        <v>179</v>
      </c>
      <c r="C122" s="16" t="s">
        <v>44</v>
      </c>
      <c r="D122" s="17">
        <v>195</v>
      </c>
      <c r="E122" s="10" t="s">
        <v>159</v>
      </c>
      <c r="F122" s="10" t="s">
        <v>81</v>
      </c>
      <c r="G122" s="33">
        <v>756001008754</v>
      </c>
      <c r="H122" s="18">
        <f>IFERROR(INDEX(#REF!,MATCH(G122,#REF!,0)),G122)</f>
        <v>756001008754</v>
      </c>
      <c r="I122" s="11"/>
      <c r="J122" s="11" t="s">
        <v>68</v>
      </c>
      <c r="K122" s="11"/>
      <c r="L122" s="11" t="s">
        <v>808</v>
      </c>
      <c r="M122" s="11">
        <v>0</v>
      </c>
      <c r="N122" s="19">
        <v>148211.62</v>
      </c>
      <c r="O122" s="19">
        <v>302899.82</v>
      </c>
      <c r="P122" s="19">
        <v>302899.82</v>
      </c>
      <c r="Q122" s="19">
        <v>209699.82</v>
      </c>
      <c r="R122" s="13">
        <f t="shared" si="16"/>
        <v>93200</v>
      </c>
      <c r="S122" s="11"/>
      <c r="T122" s="19">
        <v>10873.31</v>
      </c>
      <c r="U122" s="11"/>
      <c r="V122" s="19">
        <v>302899.82</v>
      </c>
      <c r="W122" s="19">
        <v>220573.13</v>
      </c>
      <c r="X122" s="19">
        <v>82326.69</v>
      </c>
      <c r="Y122" s="19">
        <f t="shared" si="17"/>
        <v>1553.3324102564102</v>
      </c>
      <c r="Z122" s="19">
        <f t="shared" si="18"/>
        <v>18639.97205128205</v>
      </c>
      <c r="AA122" s="19">
        <f t="shared" si="19"/>
        <v>74560.02794871795</v>
      </c>
      <c r="AB122" s="19">
        <f t="shared" si="20"/>
        <v>18639.988923076922</v>
      </c>
      <c r="AC122" s="19">
        <f t="shared" si="21"/>
        <v>55920.039025641032</v>
      </c>
      <c r="AD122" s="19">
        <f t="shared" si="22"/>
        <v>18639.988923076922</v>
      </c>
      <c r="AE122" s="19">
        <f t="shared" si="23"/>
        <v>37280.050102564113</v>
      </c>
      <c r="AF122" s="19">
        <f t="shared" si="24"/>
        <v>18639.988923076922</v>
      </c>
      <c r="AG122" s="19">
        <f t="shared" si="25"/>
        <v>18640.061179487191</v>
      </c>
      <c r="AH122" s="19">
        <f t="shared" si="26"/>
        <v>18639.988923076922</v>
      </c>
      <c r="AI122" s="19">
        <f t="shared" si="27"/>
        <v>7.2256410268892068E-2</v>
      </c>
      <c r="AJ122" s="19">
        <f t="shared" si="28"/>
        <v>7.2256410268892068E-2</v>
      </c>
      <c r="AK122" s="20">
        <f t="shared" si="29"/>
        <v>0</v>
      </c>
    </row>
    <row r="123" spans="2:37" s="3" customFormat="1" ht="42.75" hidden="1" customHeight="1" outlineLevel="1" x14ac:dyDescent="0.2">
      <c r="B123" s="15" t="s">
        <v>179</v>
      </c>
      <c r="C123" s="16" t="s">
        <v>44</v>
      </c>
      <c r="D123" s="17">
        <v>195</v>
      </c>
      <c r="E123" s="10" t="s">
        <v>159</v>
      </c>
      <c r="F123" s="10" t="s">
        <v>81</v>
      </c>
      <c r="G123" s="33">
        <v>756001008755</v>
      </c>
      <c r="H123" s="18">
        <f>IFERROR(INDEX(#REF!,MATCH(G123,#REF!,0)),G123)</f>
        <v>756001008755</v>
      </c>
      <c r="I123" s="11"/>
      <c r="J123" s="11" t="s">
        <v>68</v>
      </c>
      <c r="K123" s="11"/>
      <c r="L123" s="11" t="s">
        <v>808</v>
      </c>
      <c r="M123" s="11">
        <v>0</v>
      </c>
      <c r="N123" s="19">
        <v>148211.62</v>
      </c>
      <c r="O123" s="19">
        <v>302899.82</v>
      </c>
      <c r="P123" s="19">
        <v>302899.82</v>
      </c>
      <c r="Q123" s="19">
        <v>209699.82</v>
      </c>
      <c r="R123" s="13">
        <f t="shared" si="16"/>
        <v>93200</v>
      </c>
      <c r="S123" s="11"/>
      <c r="T123" s="19">
        <v>10873.31</v>
      </c>
      <c r="U123" s="11"/>
      <c r="V123" s="19">
        <v>302899.82</v>
      </c>
      <c r="W123" s="19">
        <v>220573.13</v>
      </c>
      <c r="X123" s="19">
        <v>82326.69</v>
      </c>
      <c r="Y123" s="19">
        <f t="shared" si="17"/>
        <v>1553.3324102564102</v>
      </c>
      <c r="Z123" s="19">
        <f t="shared" si="18"/>
        <v>18639.97205128205</v>
      </c>
      <c r="AA123" s="19">
        <f t="shared" si="19"/>
        <v>74560.02794871795</v>
      </c>
      <c r="AB123" s="19">
        <f t="shared" si="20"/>
        <v>18639.988923076922</v>
      </c>
      <c r="AC123" s="19">
        <f t="shared" si="21"/>
        <v>55920.039025641032</v>
      </c>
      <c r="AD123" s="19">
        <f t="shared" si="22"/>
        <v>18639.988923076922</v>
      </c>
      <c r="AE123" s="19">
        <f t="shared" si="23"/>
        <v>37280.050102564113</v>
      </c>
      <c r="AF123" s="19">
        <f t="shared" si="24"/>
        <v>18639.988923076922</v>
      </c>
      <c r="AG123" s="19">
        <f t="shared" si="25"/>
        <v>18640.061179487191</v>
      </c>
      <c r="AH123" s="19">
        <f t="shared" si="26"/>
        <v>18639.988923076922</v>
      </c>
      <c r="AI123" s="19">
        <f t="shared" si="27"/>
        <v>7.2256410268892068E-2</v>
      </c>
      <c r="AJ123" s="19">
        <f t="shared" si="28"/>
        <v>7.2256410268892068E-2</v>
      </c>
      <c r="AK123" s="20">
        <f t="shared" si="29"/>
        <v>0</v>
      </c>
    </row>
    <row r="124" spans="2:37" s="3" customFormat="1" ht="42.75" hidden="1" customHeight="1" outlineLevel="1" x14ac:dyDescent="0.2">
      <c r="B124" s="15" t="s">
        <v>180</v>
      </c>
      <c r="C124" s="16" t="s">
        <v>44</v>
      </c>
      <c r="D124" s="17">
        <v>195</v>
      </c>
      <c r="E124" s="10" t="s">
        <v>159</v>
      </c>
      <c r="F124" s="10" t="s">
        <v>81</v>
      </c>
      <c r="G124" s="33">
        <v>756001008756</v>
      </c>
      <c r="H124" s="18">
        <f>IFERROR(INDEX(#REF!,MATCH(G124,#REF!,0)),G124)</f>
        <v>756001008756</v>
      </c>
      <c r="I124" s="11"/>
      <c r="J124" s="11" t="s">
        <v>68</v>
      </c>
      <c r="K124" s="11"/>
      <c r="L124" s="11" t="s">
        <v>808</v>
      </c>
      <c r="M124" s="11">
        <v>0</v>
      </c>
      <c r="N124" s="19">
        <v>148211.62</v>
      </c>
      <c r="O124" s="19">
        <v>302899.82</v>
      </c>
      <c r="P124" s="19">
        <v>302899.82</v>
      </c>
      <c r="Q124" s="19">
        <v>209699.82</v>
      </c>
      <c r="R124" s="13">
        <f t="shared" si="16"/>
        <v>93200</v>
      </c>
      <c r="S124" s="11"/>
      <c r="T124" s="19">
        <v>10873.31</v>
      </c>
      <c r="U124" s="11"/>
      <c r="V124" s="19">
        <v>302899.82</v>
      </c>
      <c r="W124" s="19">
        <v>220573.13</v>
      </c>
      <c r="X124" s="19">
        <v>82326.69</v>
      </c>
      <c r="Y124" s="19">
        <f t="shared" si="17"/>
        <v>1553.3324102564102</v>
      </c>
      <c r="Z124" s="19">
        <f t="shared" si="18"/>
        <v>18639.97205128205</v>
      </c>
      <c r="AA124" s="19">
        <f t="shared" si="19"/>
        <v>74560.02794871795</v>
      </c>
      <c r="AB124" s="19">
        <f t="shared" si="20"/>
        <v>18639.988923076922</v>
      </c>
      <c r="AC124" s="19">
        <f t="shared" si="21"/>
        <v>55920.039025641032</v>
      </c>
      <c r="AD124" s="19">
        <f t="shared" si="22"/>
        <v>18639.988923076922</v>
      </c>
      <c r="AE124" s="19">
        <f t="shared" si="23"/>
        <v>37280.050102564113</v>
      </c>
      <c r="AF124" s="19">
        <f t="shared" si="24"/>
        <v>18639.988923076922</v>
      </c>
      <c r="AG124" s="19">
        <f t="shared" si="25"/>
        <v>18640.061179487191</v>
      </c>
      <c r="AH124" s="19">
        <f t="shared" si="26"/>
        <v>18639.988923076922</v>
      </c>
      <c r="AI124" s="19">
        <f t="shared" si="27"/>
        <v>7.2256410268892068E-2</v>
      </c>
      <c r="AJ124" s="19">
        <f t="shared" si="28"/>
        <v>7.2256410268892068E-2</v>
      </c>
      <c r="AK124" s="20">
        <f t="shared" si="29"/>
        <v>0</v>
      </c>
    </row>
    <row r="125" spans="2:37" s="3" customFormat="1" ht="42.75" hidden="1" customHeight="1" outlineLevel="1" x14ac:dyDescent="0.2">
      <c r="B125" s="15" t="s">
        <v>180</v>
      </c>
      <c r="C125" s="16" t="s">
        <v>44</v>
      </c>
      <c r="D125" s="17">
        <v>195</v>
      </c>
      <c r="E125" s="10" t="s">
        <v>159</v>
      </c>
      <c r="F125" s="10" t="s">
        <v>81</v>
      </c>
      <c r="G125" s="33">
        <v>756001008757</v>
      </c>
      <c r="H125" s="18">
        <f>IFERROR(INDEX(#REF!,MATCH(G125,#REF!,0)),G125)</f>
        <v>756001008757</v>
      </c>
      <c r="I125" s="11"/>
      <c r="J125" s="11" t="s">
        <v>68</v>
      </c>
      <c r="K125" s="11"/>
      <c r="L125" s="11" t="s">
        <v>808</v>
      </c>
      <c r="M125" s="11">
        <v>0</v>
      </c>
      <c r="N125" s="19">
        <v>148211.62</v>
      </c>
      <c r="O125" s="19">
        <v>302899.82</v>
      </c>
      <c r="P125" s="19">
        <v>302899.82</v>
      </c>
      <c r="Q125" s="19">
        <v>209699.82</v>
      </c>
      <c r="R125" s="13">
        <f t="shared" si="16"/>
        <v>93200</v>
      </c>
      <c r="S125" s="11"/>
      <c r="T125" s="19">
        <v>10873.31</v>
      </c>
      <c r="U125" s="11"/>
      <c r="V125" s="19">
        <v>302899.82</v>
      </c>
      <c r="W125" s="19">
        <v>220573.13</v>
      </c>
      <c r="X125" s="19">
        <v>82326.69</v>
      </c>
      <c r="Y125" s="19">
        <f t="shared" si="17"/>
        <v>1553.3324102564102</v>
      </c>
      <c r="Z125" s="19">
        <f t="shared" si="18"/>
        <v>18639.97205128205</v>
      </c>
      <c r="AA125" s="19">
        <f t="shared" si="19"/>
        <v>74560.02794871795</v>
      </c>
      <c r="AB125" s="19">
        <f t="shared" si="20"/>
        <v>18639.988923076922</v>
      </c>
      <c r="AC125" s="19">
        <f t="shared" si="21"/>
        <v>55920.039025641032</v>
      </c>
      <c r="AD125" s="19">
        <f t="shared" si="22"/>
        <v>18639.988923076922</v>
      </c>
      <c r="AE125" s="19">
        <f t="shared" si="23"/>
        <v>37280.050102564113</v>
      </c>
      <c r="AF125" s="19">
        <f t="shared" si="24"/>
        <v>18639.988923076922</v>
      </c>
      <c r="AG125" s="19">
        <f t="shared" si="25"/>
        <v>18640.061179487191</v>
      </c>
      <c r="AH125" s="19">
        <f t="shared" si="26"/>
        <v>18639.988923076922</v>
      </c>
      <c r="AI125" s="19">
        <f t="shared" si="27"/>
        <v>7.2256410268892068E-2</v>
      </c>
      <c r="AJ125" s="19">
        <f t="shared" si="28"/>
        <v>7.2256410268892068E-2</v>
      </c>
      <c r="AK125" s="20">
        <f t="shared" si="29"/>
        <v>0</v>
      </c>
    </row>
    <row r="126" spans="2:37" s="3" customFormat="1" ht="42.75" hidden="1" customHeight="1" outlineLevel="1" x14ac:dyDescent="0.2">
      <c r="B126" s="15" t="s">
        <v>180</v>
      </c>
      <c r="C126" s="16" t="s">
        <v>44</v>
      </c>
      <c r="D126" s="17">
        <v>195</v>
      </c>
      <c r="E126" s="10" t="s">
        <v>159</v>
      </c>
      <c r="F126" s="10" t="s">
        <v>81</v>
      </c>
      <c r="G126" s="33">
        <v>756001008758</v>
      </c>
      <c r="H126" s="18">
        <f>IFERROR(INDEX(#REF!,MATCH(G126,#REF!,0)),G126)</f>
        <v>756001008758</v>
      </c>
      <c r="I126" s="11"/>
      <c r="J126" s="11" t="s">
        <v>68</v>
      </c>
      <c r="K126" s="11"/>
      <c r="L126" s="11" t="s">
        <v>808</v>
      </c>
      <c r="M126" s="11">
        <v>0</v>
      </c>
      <c r="N126" s="19">
        <v>148211.62</v>
      </c>
      <c r="O126" s="19">
        <v>302899.82</v>
      </c>
      <c r="P126" s="19">
        <v>302899.82</v>
      </c>
      <c r="Q126" s="19">
        <v>209699.82</v>
      </c>
      <c r="R126" s="13">
        <f t="shared" si="16"/>
        <v>93200</v>
      </c>
      <c r="S126" s="11"/>
      <c r="T126" s="19">
        <v>10873.31</v>
      </c>
      <c r="U126" s="11"/>
      <c r="V126" s="19">
        <v>302899.82</v>
      </c>
      <c r="W126" s="19">
        <v>220573.13</v>
      </c>
      <c r="X126" s="19">
        <v>82326.69</v>
      </c>
      <c r="Y126" s="19">
        <f t="shared" si="17"/>
        <v>1553.3324102564102</v>
      </c>
      <c r="Z126" s="19">
        <f t="shared" si="18"/>
        <v>18639.97205128205</v>
      </c>
      <c r="AA126" s="19">
        <f t="shared" si="19"/>
        <v>74560.02794871795</v>
      </c>
      <c r="AB126" s="19">
        <f t="shared" si="20"/>
        <v>18639.988923076922</v>
      </c>
      <c r="AC126" s="19">
        <f t="shared" si="21"/>
        <v>55920.039025641032</v>
      </c>
      <c r="AD126" s="19">
        <f t="shared" si="22"/>
        <v>18639.988923076922</v>
      </c>
      <c r="AE126" s="19">
        <f t="shared" si="23"/>
        <v>37280.050102564113</v>
      </c>
      <c r="AF126" s="19">
        <f t="shared" si="24"/>
        <v>18639.988923076922</v>
      </c>
      <c r="AG126" s="19">
        <f t="shared" si="25"/>
        <v>18640.061179487191</v>
      </c>
      <c r="AH126" s="19">
        <f t="shared" si="26"/>
        <v>18639.988923076922</v>
      </c>
      <c r="AI126" s="19">
        <f t="shared" si="27"/>
        <v>7.2256410268892068E-2</v>
      </c>
      <c r="AJ126" s="19">
        <f t="shared" si="28"/>
        <v>7.2256410268892068E-2</v>
      </c>
      <c r="AK126" s="20">
        <f t="shared" si="29"/>
        <v>0</v>
      </c>
    </row>
    <row r="127" spans="2:37" s="3" customFormat="1" ht="42.75" hidden="1" customHeight="1" outlineLevel="1" x14ac:dyDescent="0.2">
      <c r="B127" s="15" t="s">
        <v>180</v>
      </c>
      <c r="C127" s="16" t="s">
        <v>44</v>
      </c>
      <c r="D127" s="17">
        <v>195</v>
      </c>
      <c r="E127" s="10" t="s">
        <v>159</v>
      </c>
      <c r="F127" s="10" t="s">
        <v>81</v>
      </c>
      <c r="G127" s="33">
        <v>756001008759</v>
      </c>
      <c r="H127" s="18">
        <f>IFERROR(INDEX(#REF!,MATCH(G127,#REF!,0)),G127)</f>
        <v>756001008759</v>
      </c>
      <c r="I127" s="11"/>
      <c r="J127" s="11" t="s">
        <v>68</v>
      </c>
      <c r="K127" s="11"/>
      <c r="L127" s="11" t="s">
        <v>808</v>
      </c>
      <c r="M127" s="11">
        <v>0</v>
      </c>
      <c r="N127" s="19">
        <v>148211.62</v>
      </c>
      <c r="O127" s="19">
        <v>302899.82</v>
      </c>
      <c r="P127" s="19">
        <v>302899.82</v>
      </c>
      <c r="Q127" s="19">
        <v>209699.82</v>
      </c>
      <c r="R127" s="13">
        <f t="shared" si="16"/>
        <v>93200</v>
      </c>
      <c r="S127" s="11"/>
      <c r="T127" s="19">
        <v>10873.31</v>
      </c>
      <c r="U127" s="11"/>
      <c r="V127" s="19">
        <v>302899.82</v>
      </c>
      <c r="W127" s="19">
        <v>220573.13</v>
      </c>
      <c r="X127" s="19">
        <v>82326.69</v>
      </c>
      <c r="Y127" s="19">
        <f t="shared" si="17"/>
        <v>1553.3324102564102</v>
      </c>
      <c r="Z127" s="19">
        <f t="shared" si="18"/>
        <v>18639.97205128205</v>
      </c>
      <c r="AA127" s="19">
        <f t="shared" si="19"/>
        <v>74560.02794871795</v>
      </c>
      <c r="AB127" s="19">
        <f t="shared" si="20"/>
        <v>18639.988923076922</v>
      </c>
      <c r="AC127" s="19">
        <f t="shared" si="21"/>
        <v>55920.039025641032</v>
      </c>
      <c r="AD127" s="19">
        <f t="shared" si="22"/>
        <v>18639.988923076922</v>
      </c>
      <c r="AE127" s="19">
        <f t="shared" si="23"/>
        <v>37280.050102564113</v>
      </c>
      <c r="AF127" s="19">
        <f t="shared" si="24"/>
        <v>18639.988923076922</v>
      </c>
      <c r="AG127" s="19">
        <f t="shared" si="25"/>
        <v>18640.061179487191</v>
      </c>
      <c r="AH127" s="19">
        <f t="shared" si="26"/>
        <v>18639.988923076922</v>
      </c>
      <c r="AI127" s="19">
        <f t="shared" si="27"/>
        <v>7.2256410268892068E-2</v>
      </c>
      <c r="AJ127" s="19">
        <f t="shared" si="28"/>
        <v>7.2256410268892068E-2</v>
      </c>
      <c r="AK127" s="20">
        <f t="shared" si="29"/>
        <v>0</v>
      </c>
    </row>
    <row r="128" spans="2:37" s="3" customFormat="1" ht="42.75" hidden="1" customHeight="1" outlineLevel="1" x14ac:dyDescent="0.2">
      <c r="B128" s="15" t="s">
        <v>180</v>
      </c>
      <c r="C128" s="16" t="s">
        <v>44</v>
      </c>
      <c r="D128" s="17">
        <v>195</v>
      </c>
      <c r="E128" s="10" t="s">
        <v>159</v>
      </c>
      <c r="F128" s="10" t="s">
        <v>81</v>
      </c>
      <c r="G128" s="33">
        <v>756001008760</v>
      </c>
      <c r="H128" s="18">
        <f>IFERROR(INDEX(#REF!,MATCH(G128,#REF!,0)),G128)</f>
        <v>756001008760</v>
      </c>
      <c r="I128" s="11"/>
      <c r="J128" s="11" t="s">
        <v>68</v>
      </c>
      <c r="K128" s="11"/>
      <c r="L128" s="11" t="s">
        <v>808</v>
      </c>
      <c r="M128" s="11">
        <v>0</v>
      </c>
      <c r="N128" s="19">
        <v>148211.62</v>
      </c>
      <c r="O128" s="19">
        <v>302899.82</v>
      </c>
      <c r="P128" s="19">
        <v>302899.82</v>
      </c>
      <c r="Q128" s="19">
        <v>209699.82</v>
      </c>
      <c r="R128" s="13">
        <f t="shared" si="16"/>
        <v>93200</v>
      </c>
      <c r="S128" s="11"/>
      <c r="T128" s="19">
        <v>10873.31</v>
      </c>
      <c r="U128" s="11"/>
      <c r="V128" s="19">
        <v>302899.82</v>
      </c>
      <c r="W128" s="19">
        <v>220573.13</v>
      </c>
      <c r="X128" s="19">
        <v>82326.69</v>
      </c>
      <c r="Y128" s="19">
        <f t="shared" si="17"/>
        <v>1553.3324102564102</v>
      </c>
      <c r="Z128" s="19">
        <f t="shared" si="18"/>
        <v>18639.97205128205</v>
      </c>
      <c r="AA128" s="19">
        <f t="shared" si="19"/>
        <v>74560.02794871795</v>
      </c>
      <c r="AB128" s="19">
        <f t="shared" si="20"/>
        <v>18639.988923076922</v>
      </c>
      <c r="AC128" s="19">
        <f t="shared" si="21"/>
        <v>55920.039025641032</v>
      </c>
      <c r="AD128" s="19">
        <f t="shared" si="22"/>
        <v>18639.988923076922</v>
      </c>
      <c r="AE128" s="19">
        <f t="shared" si="23"/>
        <v>37280.050102564113</v>
      </c>
      <c r="AF128" s="19">
        <f t="shared" si="24"/>
        <v>18639.988923076922</v>
      </c>
      <c r="AG128" s="19">
        <f t="shared" si="25"/>
        <v>18640.061179487191</v>
      </c>
      <c r="AH128" s="19">
        <f t="shared" si="26"/>
        <v>18639.988923076922</v>
      </c>
      <c r="AI128" s="19">
        <f t="shared" si="27"/>
        <v>7.2256410268892068E-2</v>
      </c>
      <c r="AJ128" s="19">
        <f t="shared" si="28"/>
        <v>7.2256410268892068E-2</v>
      </c>
      <c r="AK128" s="20">
        <f t="shared" si="29"/>
        <v>0</v>
      </c>
    </row>
    <row r="129" spans="2:37" s="3" customFormat="1" ht="42.75" hidden="1" customHeight="1" outlineLevel="1" x14ac:dyDescent="0.2">
      <c r="B129" s="15" t="s">
        <v>180</v>
      </c>
      <c r="C129" s="16" t="s">
        <v>44</v>
      </c>
      <c r="D129" s="17">
        <v>195</v>
      </c>
      <c r="E129" s="10" t="s">
        <v>159</v>
      </c>
      <c r="F129" s="10" t="s">
        <v>81</v>
      </c>
      <c r="G129" s="33">
        <v>756001008761</v>
      </c>
      <c r="H129" s="18">
        <f>IFERROR(INDEX(#REF!,MATCH(G129,#REF!,0)),G129)</f>
        <v>756001008761</v>
      </c>
      <c r="I129" s="11"/>
      <c r="J129" s="11" t="s">
        <v>68</v>
      </c>
      <c r="K129" s="11"/>
      <c r="L129" s="11" t="s">
        <v>808</v>
      </c>
      <c r="M129" s="11">
        <v>0</v>
      </c>
      <c r="N129" s="19">
        <v>148211.62</v>
      </c>
      <c r="O129" s="19">
        <v>302899.88</v>
      </c>
      <c r="P129" s="19">
        <v>302899.88</v>
      </c>
      <c r="Q129" s="19">
        <v>209699.88</v>
      </c>
      <c r="R129" s="13">
        <f t="shared" si="16"/>
        <v>93200</v>
      </c>
      <c r="S129" s="11"/>
      <c r="T129" s="19">
        <v>10873.31</v>
      </c>
      <c r="U129" s="11"/>
      <c r="V129" s="19">
        <v>302899.88</v>
      </c>
      <c r="W129" s="19">
        <v>220573.19</v>
      </c>
      <c r="X129" s="19">
        <v>82326.69</v>
      </c>
      <c r="Y129" s="19">
        <f t="shared" si="17"/>
        <v>1553.332717948718</v>
      </c>
      <c r="Z129" s="19">
        <f t="shared" si="18"/>
        <v>18639.973589743589</v>
      </c>
      <c r="AA129" s="19">
        <f t="shared" si="19"/>
        <v>74560.026410256411</v>
      </c>
      <c r="AB129" s="19">
        <f t="shared" si="20"/>
        <v>18639.992615384617</v>
      </c>
      <c r="AC129" s="19">
        <f t="shared" si="21"/>
        <v>55920.033794871793</v>
      </c>
      <c r="AD129" s="19">
        <f t="shared" si="22"/>
        <v>18639.992615384617</v>
      </c>
      <c r="AE129" s="19">
        <f t="shared" si="23"/>
        <v>37280.041179487176</v>
      </c>
      <c r="AF129" s="19">
        <f t="shared" si="24"/>
        <v>18639.992615384617</v>
      </c>
      <c r="AG129" s="19">
        <f t="shared" si="25"/>
        <v>18640.048564102559</v>
      </c>
      <c r="AH129" s="19">
        <f t="shared" si="26"/>
        <v>18639.992615384617</v>
      </c>
      <c r="AI129" s="19">
        <f t="shared" si="27"/>
        <v>5.5948717941646464E-2</v>
      </c>
      <c r="AJ129" s="19">
        <f t="shared" si="28"/>
        <v>5.5948717941646464E-2</v>
      </c>
      <c r="AK129" s="20">
        <f t="shared" si="29"/>
        <v>0</v>
      </c>
    </row>
    <row r="130" spans="2:37" s="3" customFormat="1" ht="42.75" hidden="1" customHeight="1" outlineLevel="1" x14ac:dyDescent="0.2">
      <c r="B130" s="15" t="s">
        <v>180</v>
      </c>
      <c r="C130" s="16" t="s">
        <v>44</v>
      </c>
      <c r="D130" s="17">
        <v>195</v>
      </c>
      <c r="E130" s="10" t="s">
        <v>159</v>
      </c>
      <c r="F130" s="10" t="s">
        <v>81</v>
      </c>
      <c r="G130" s="33">
        <v>756001008762</v>
      </c>
      <c r="H130" s="18">
        <f>IFERROR(INDEX(#REF!,MATCH(G130,#REF!,0)),G130)</f>
        <v>756001008762</v>
      </c>
      <c r="I130" s="11"/>
      <c r="J130" s="11" t="s">
        <v>68</v>
      </c>
      <c r="K130" s="11"/>
      <c r="L130" s="11" t="s">
        <v>808</v>
      </c>
      <c r="M130" s="11">
        <v>0</v>
      </c>
      <c r="N130" s="19">
        <v>148211.62</v>
      </c>
      <c r="O130" s="19">
        <v>302899.82</v>
      </c>
      <c r="P130" s="19">
        <v>302899.82</v>
      </c>
      <c r="Q130" s="19">
        <v>209699.82</v>
      </c>
      <c r="R130" s="13">
        <f t="shared" si="16"/>
        <v>93200</v>
      </c>
      <c r="S130" s="11"/>
      <c r="T130" s="19">
        <v>10873.31</v>
      </c>
      <c r="U130" s="11"/>
      <c r="V130" s="19">
        <v>302899.82</v>
      </c>
      <c r="W130" s="19">
        <v>220573.13</v>
      </c>
      <c r="X130" s="19">
        <v>82326.69</v>
      </c>
      <c r="Y130" s="19">
        <f t="shared" si="17"/>
        <v>1553.3324102564102</v>
      </c>
      <c r="Z130" s="19">
        <f t="shared" si="18"/>
        <v>18639.97205128205</v>
      </c>
      <c r="AA130" s="19">
        <f t="shared" si="19"/>
        <v>74560.02794871795</v>
      </c>
      <c r="AB130" s="19">
        <f t="shared" si="20"/>
        <v>18639.988923076922</v>
      </c>
      <c r="AC130" s="19">
        <f t="shared" si="21"/>
        <v>55920.039025641032</v>
      </c>
      <c r="AD130" s="19">
        <f t="shared" si="22"/>
        <v>18639.988923076922</v>
      </c>
      <c r="AE130" s="19">
        <f t="shared" si="23"/>
        <v>37280.050102564113</v>
      </c>
      <c r="AF130" s="19">
        <f t="shared" si="24"/>
        <v>18639.988923076922</v>
      </c>
      <c r="AG130" s="19">
        <f t="shared" si="25"/>
        <v>18640.061179487191</v>
      </c>
      <c r="AH130" s="19">
        <f t="shared" si="26"/>
        <v>18639.988923076922</v>
      </c>
      <c r="AI130" s="19">
        <f t="shared" si="27"/>
        <v>7.2256410268892068E-2</v>
      </c>
      <c r="AJ130" s="19">
        <f t="shared" si="28"/>
        <v>7.2256410268892068E-2</v>
      </c>
      <c r="AK130" s="20">
        <f t="shared" si="29"/>
        <v>0</v>
      </c>
    </row>
    <row r="131" spans="2:37" s="3" customFormat="1" ht="42.75" hidden="1" customHeight="1" outlineLevel="1" x14ac:dyDescent="0.2">
      <c r="B131" s="15" t="s">
        <v>180</v>
      </c>
      <c r="C131" s="16" t="s">
        <v>44</v>
      </c>
      <c r="D131" s="17">
        <v>195</v>
      </c>
      <c r="E131" s="10" t="s">
        <v>159</v>
      </c>
      <c r="F131" s="10" t="s">
        <v>81</v>
      </c>
      <c r="G131" s="33">
        <v>756001008763</v>
      </c>
      <c r="H131" s="18">
        <f>IFERROR(INDEX(#REF!,MATCH(G131,#REF!,0)),G131)</f>
        <v>756001008763</v>
      </c>
      <c r="I131" s="11"/>
      <c r="J131" s="11" t="s">
        <v>68</v>
      </c>
      <c r="K131" s="11"/>
      <c r="L131" s="11" t="s">
        <v>808</v>
      </c>
      <c r="M131" s="11">
        <v>0</v>
      </c>
      <c r="N131" s="19">
        <v>148211.62</v>
      </c>
      <c r="O131" s="19">
        <v>302899.82</v>
      </c>
      <c r="P131" s="19">
        <v>302899.82</v>
      </c>
      <c r="Q131" s="19">
        <v>209699.82</v>
      </c>
      <c r="R131" s="13">
        <f t="shared" si="16"/>
        <v>93200</v>
      </c>
      <c r="S131" s="11"/>
      <c r="T131" s="19">
        <v>10873.31</v>
      </c>
      <c r="U131" s="11"/>
      <c r="V131" s="19">
        <v>302899.82</v>
      </c>
      <c r="W131" s="19">
        <v>220573.13</v>
      </c>
      <c r="X131" s="19">
        <v>82326.69</v>
      </c>
      <c r="Y131" s="19">
        <f t="shared" si="17"/>
        <v>1553.3324102564102</v>
      </c>
      <c r="Z131" s="19">
        <f t="shared" si="18"/>
        <v>18639.97205128205</v>
      </c>
      <c r="AA131" s="19">
        <f t="shared" si="19"/>
        <v>74560.02794871795</v>
      </c>
      <c r="AB131" s="19">
        <f t="shared" si="20"/>
        <v>18639.988923076922</v>
      </c>
      <c r="AC131" s="19">
        <f t="shared" si="21"/>
        <v>55920.039025641032</v>
      </c>
      <c r="AD131" s="19">
        <f t="shared" si="22"/>
        <v>18639.988923076922</v>
      </c>
      <c r="AE131" s="19">
        <f t="shared" si="23"/>
        <v>37280.050102564113</v>
      </c>
      <c r="AF131" s="19">
        <f t="shared" si="24"/>
        <v>18639.988923076922</v>
      </c>
      <c r="AG131" s="19">
        <f t="shared" si="25"/>
        <v>18640.061179487191</v>
      </c>
      <c r="AH131" s="19">
        <f t="shared" si="26"/>
        <v>18639.988923076922</v>
      </c>
      <c r="AI131" s="19">
        <f t="shared" si="27"/>
        <v>7.2256410268892068E-2</v>
      </c>
      <c r="AJ131" s="19">
        <f t="shared" si="28"/>
        <v>7.2256410268892068E-2</v>
      </c>
      <c r="AK131" s="20">
        <f t="shared" si="29"/>
        <v>0</v>
      </c>
    </row>
    <row r="132" spans="2:37" s="3" customFormat="1" ht="42.75" hidden="1" customHeight="1" outlineLevel="1" x14ac:dyDescent="0.2">
      <c r="B132" s="15" t="s">
        <v>180</v>
      </c>
      <c r="C132" s="16" t="s">
        <v>44</v>
      </c>
      <c r="D132" s="17">
        <v>195</v>
      </c>
      <c r="E132" s="10" t="s">
        <v>159</v>
      </c>
      <c r="F132" s="10" t="s">
        <v>81</v>
      </c>
      <c r="G132" s="33">
        <v>756001008764</v>
      </c>
      <c r="H132" s="18">
        <f>IFERROR(INDEX(#REF!,MATCH(G132,#REF!,0)),G132)</f>
        <v>756001008764</v>
      </c>
      <c r="I132" s="11"/>
      <c r="J132" s="11" t="s">
        <v>68</v>
      </c>
      <c r="K132" s="11"/>
      <c r="L132" s="11" t="s">
        <v>808</v>
      </c>
      <c r="M132" s="11">
        <v>0</v>
      </c>
      <c r="N132" s="19">
        <v>148211.62</v>
      </c>
      <c r="O132" s="19">
        <v>302899.82</v>
      </c>
      <c r="P132" s="19">
        <v>302899.82</v>
      </c>
      <c r="Q132" s="19">
        <v>209699.82</v>
      </c>
      <c r="R132" s="13">
        <f t="shared" si="16"/>
        <v>93200</v>
      </c>
      <c r="S132" s="11"/>
      <c r="T132" s="19">
        <v>10873.31</v>
      </c>
      <c r="U132" s="11"/>
      <c r="V132" s="19">
        <v>302899.82</v>
      </c>
      <c r="W132" s="19">
        <v>220573.13</v>
      </c>
      <c r="X132" s="19">
        <v>82326.69</v>
      </c>
      <c r="Y132" s="19">
        <f t="shared" si="17"/>
        <v>1553.3324102564102</v>
      </c>
      <c r="Z132" s="19">
        <f t="shared" si="18"/>
        <v>18639.97205128205</v>
      </c>
      <c r="AA132" s="19">
        <f t="shared" si="19"/>
        <v>74560.02794871795</v>
      </c>
      <c r="AB132" s="19">
        <f t="shared" si="20"/>
        <v>18639.988923076922</v>
      </c>
      <c r="AC132" s="19">
        <f t="shared" si="21"/>
        <v>55920.039025641032</v>
      </c>
      <c r="AD132" s="19">
        <f t="shared" si="22"/>
        <v>18639.988923076922</v>
      </c>
      <c r="AE132" s="19">
        <f t="shared" si="23"/>
        <v>37280.050102564113</v>
      </c>
      <c r="AF132" s="19">
        <f t="shared" si="24"/>
        <v>18639.988923076922</v>
      </c>
      <c r="AG132" s="19">
        <f t="shared" si="25"/>
        <v>18640.061179487191</v>
      </c>
      <c r="AH132" s="19">
        <f t="shared" si="26"/>
        <v>18639.988923076922</v>
      </c>
      <c r="AI132" s="19">
        <f t="shared" si="27"/>
        <v>7.2256410268892068E-2</v>
      </c>
      <c r="AJ132" s="19">
        <f t="shared" si="28"/>
        <v>7.2256410268892068E-2</v>
      </c>
      <c r="AK132" s="20">
        <f t="shared" si="29"/>
        <v>0</v>
      </c>
    </row>
    <row r="133" spans="2:37" s="3" customFormat="1" ht="42.75" hidden="1" customHeight="1" outlineLevel="1" x14ac:dyDescent="0.2">
      <c r="B133" s="15" t="s">
        <v>180</v>
      </c>
      <c r="C133" s="16" t="s">
        <v>44</v>
      </c>
      <c r="D133" s="17">
        <v>195</v>
      </c>
      <c r="E133" s="10" t="s">
        <v>159</v>
      </c>
      <c r="F133" s="10" t="s">
        <v>81</v>
      </c>
      <c r="G133" s="33">
        <v>756001008765</v>
      </c>
      <c r="H133" s="18">
        <f>IFERROR(INDEX(#REF!,MATCH(G133,#REF!,0)),G133)</f>
        <v>756001008765</v>
      </c>
      <c r="I133" s="11"/>
      <c r="J133" s="11" t="s">
        <v>68</v>
      </c>
      <c r="K133" s="11"/>
      <c r="L133" s="11" t="s">
        <v>808</v>
      </c>
      <c r="M133" s="11">
        <v>0</v>
      </c>
      <c r="N133" s="19">
        <v>148211.62</v>
      </c>
      <c r="O133" s="19">
        <v>302899.82</v>
      </c>
      <c r="P133" s="19">
        <v>302899.82</v>
      </c>
      <c r="Q133" s="19">
        <v>209699.82</v>
      </c>
      <c r="R133" s="13">
        <f t="shared" si="16"/>
        <v>93200</v>
      </c>
      <c r="S133" s="11"/>
      <c r="T133" s="19">
        <v>10873.31</v>
      </c>
      <c r="U133" s="11"/>
      <c r="V133" s="19">
        <v>302899.82</v>
      </c>
      <c r="W133" s="19">
        <v>220573.13</v>
      </c>
      <c r="X133" s="19">
        <v>82326.69</v>
      </c>
      <c r="Y133" s="19">
        <f t="shared" si="17"/>
        <v>1553.3324102564102</v>
      </c>
      <c r="Z133" s="19">
        <f t="shared" si="18"/>
        <v>18639.97205128205</v>
      </c>
      <c r="AA133" s="19">
        <f t="shared" si="19"/>
        <v>74560.02794871795</v>
      </c>
      <c r="AB133" s="19">
        <f t="shared" si="20"/>
        <v>18639.988923076922</v>
      </c>
      <c r="AC133" s="19">
        <f t="shared" si="21"/>
        <v>55920.039025641032</v>
      </c>
      <c r="AD133" s="19">
        <f t="shared" si="22"/>
        <v>18639.988923076922</v>
      </c>
      <c r="AE133" s="19">
        <f t="shared" si="23"/>
        <v>37280.050102564113</v>
      </c>
      <c r="AF133" s="19">
        <f t="shared" si="24"/>
        <v>18639.988923076922</v>
      </c>
      <c r="AG133" s="19">
        <f t="shared" si="25"/>
        <v>18640.061179487191</v>
      </c>
      <c r="AH133" s="19">
        <f t="shared" si="26"/>
        <v>18639.988923076922</v>
      </c>
      <c r="AI133" s="19">
        <f t="shared" si="27"/>
        <v>7.2256410268892068E-2</v>
      </c>
      <c r="AJ133" s="19">
        <f t="shared" si="28"/>
        <v>7.2256410268892068E-2</v>
      </c>
      <c r="AK133" s="20">
        <f t="shared" si="29"/>
        <v>0</v>
      </c>
    </row>
    <row r="134" spans="2:37" s="3" customFormat="1" ht="42.75" hidden="1" customHeight="1" outlineLevel="1" x14ac:dyDescent="0.2">
      <c r="B134" s="15" t="s">
        <v>181</v>
      </c>
      <c r="C134" s="16" t="s">
        <v>44</v>
      </c>
      <c r="D134" s="17">
        <v>195</v>
      </c>
      <c r="E134" s="10" t="s">
        <v>159</v>
      </c>
      <c r="F134" s="10" t="s">
        <v>81</v>
      </c>
      <c r="G134" s="33">
        <v>756001008766</v>
      </c>
      <c r="H134" s="18">
        <f>IFERROR(INDEX(#REF!,MATCH(G134,#REF!,0)),G134)</f>
        <v>756001008766</v>
      </c>
      <c r="I134" s="11"/>
      <c r="J134" s="11" t="s">
        <v>68</v>
      </c>
      <c r="K134" s="11"/>
      <c r="L134" s="11" t="s">
        <v>808</v>
      </c>
      <c r="M134" s="11">
        <v>0</v>
      </c>
      <c r="N134" s="19">
        <v>148211.62</v>
      </c>
      <c r="O134" s="19">
        <v>302899.82</v>
      </c>
      <c r="P134" s="19">
        <v>302899.82</v>
      </c>
      <c r="Q134" s="19">
        <v>209699.82</v>
      </c>
      <c r="R134" s="13">
        <f t="shared" si="16"/>
        <v>93200</v>
      </c>
      <c r="S134" s="11"/>
      <c r="T134" s="19">
        <v>10873.31</v>
      </c>
      <c r="U134" s="11"/>
      <c r="V134" s="19">
        <v>302899.82</v>
      </c>
      <c r="W134" s="19">
        <v>220573.13</v>
      </c>
      <c r="X134" s="19">
        <v>82326.69</v>
      </c>
      <c r="Y134" s="19">
        <f t="shared" si="17"/>
        <v>1553.3324102564102</v>
      </c>
      <c r="Z134" s="19">
        <f t="shared" si="18"/>
        <v>18639.97205128205</v>
      </c>
      <c r="AA134" s="19">
        <f t="shared" si="19"/>
        <v>74560.02794871795</v>
      </c>
      <c r="AB134" s="19">
        <f t="shared" si="20"/>
        <v>18639.988923076922</v>
      </c>
      <c r="AC134" s="19">
        <f t="shared" si="21"/>
        <v>55920.039025641032</v>
      </c>
      <c r="AD134" s="19">
        <f t="shared" si="22"/>
        <v>18639.988923076922</v>
      </c>
      <c r="AE134" s="19">
        <f t="shared" si="23"/>
        <v>37280.050102564113</v>
      </c>
      <c r="AF134" s="19">
        <f t="shared" si="24"/>
        <v>18639.988923076922</v>
      </c>
      <c r="AG134" s="19">
        <f t="shared" si="25"/>
        <v>18640.061179487191</v>
      </c>
      <c r="AH134" s="19">
        <f t="shared" si="26"/>
        <v>18639.988923076922</v>
      </c>
      <c r="AI134" s="19">
        <f t="shared" si="27"/>
        <v>7.2256410268892068E-2</v>
      </c>
      <c r="AJ134" s="19">
        <f t="shared" si="28"/>
        <v>7.2256410268892068E-2</v>
      </c>
      <c r="AK134" s="20">
        <f t="shared" si="29"/>
        <v>0</v>
      </c>
    </row>
    <row r="135" spans="2:37" s="3" customFormat="1" ht="42.75" hidden="1" customHeight="1" outlineLevel="1" x14ac:dyDescent="0.2">
      <c r="B135" s="15" t="s">
        <v>182</v>
      </c>
      <c r="C135" s="16" t="s">
        <v>44</v>
      </c>
      <c r="D135" s="17">
        <v>195</v>
      </c>
      <c r="E135" s="10" t="s">
        <v>159</v>
      </c>
      <c r="F135" s="10" t="s">
        <v>81</v>
      </c>
      <c r="G135" s="33">
        <v>756001008767</v>
      </c>
      <c r="H135" s="18">
        <f>IFERROR(INDEX(#REF!,MATCH(G135,#REF!,0)),G135)</f>
        <v>756001008767</v>
      </c>
      <c r="I135" s="11"/>
      <c r="J135" s="11" t="s">
        <v>68</v>
      </c>
      <c r="K135" s="11"/>
      <c r="L135" s="11" t="s">
        <v>808</v>
      </c>
      <c r="M135" s="11">
        <v>0</v>
      </c>
      <c r="N135" s="19">
        <v>148211.62</v>
      </c>
      <c r="O135" s="19">
        <v>302899.82</v>
      </c>
      <c r="P135" s="19">
        <v>302899.82</v>
      </c>
      <c r="Q135" s="19">
        <v>209699.82</v>
      </c>
      <c r="R135" s="13">
        <f t="shared" si="16"/>
        <v>93200</v>
      </c>
      <c r="S135" s="11"/>
      <c r="T135" s="19">
        <v>10873.31</v>
      </c>
      <c r="U135" s="11"/>
      <c r="V135" s="19">
        <v>302899.82</v>
      </c>
      <c r="W135" s="19">
        <v>220573.13</v>
      </c>
      <c r="X135" s="19">
        <v>82326.69</v>
      </c>
      <c r="Y135" s="19">
        <f t="shared" si="17"/>
        <v>1553.3324102564102</v>
      </c>
      <c r="Z135" s="19">
        <f t="shared" si="18"/>
        <v>18639.97205128205</v>
      </c>
      <c r="AA135" s="19">
        <f t="shared" si="19"/>
        <v>74560.02794871795</v>
      </c>
      <c r="AB135" s="19">
        <f t="shared" si="20"/>
        <v>18639.988923076922</v>
      </c>
      <c r="AC135" s="19">
        <f t="shared" si="21"/>
        <v>55920.039025641032</v>
      </c>
      <c r="AD135" s="19">
        <f t="shared" si="22"/>
        <v>18639.988923076922</v>
      </c>
      <c r="AE135" s="19">
        <f t="shared" si="23"/>
        <v>37280.050102564113</v>
      </c>
      <c r="AF135" s="19">
        <f t="shared" si="24"/>
        <v>18639.988923076922</v>
      </c>
      <c r="AG135" s="19">
        <f t="shared" si="25"/>
        <v>18640.061179487191</v>
      </c>
      <c r="AH135" s="19">
        <f t="shared" si="26"/>
        <v>18639.988923076922</v>
      </c>
      <c r="AI135" s="19">
        <f t="shared" si="27"/>
        <v>7.2256410268892068E-2</v>
      </c>
      <c r="AJ135" s="19">
        <f t="shared" si="28"/>
        <v>7.2256410268892068E-2</v>
      </c>
      <c r="AK135" s="20">
        <f t="shared" si="29"/>
        <v>0</v>
      </c>
    </row>
    <row r="136" spans="2:37" s="3" customFormat="1" ht="42.75" hidden="1" customHeight="1" outlineLevel="1" x14ac:dyDescent="0.2">
      <c r="B136" s="15" t="s">
        <v>181</v>
      </c>
      <c r="C136" s="16" t="s">
        <v>44</v>
      </c>
      <c r="D136" s="17">
        <v>195</v>
      </c>
      <c r="E136" s="10" t="s">
        <v>159</v>
      </c>
      <c r="F136" s="10" t="s">
        <v>81</v>
      </c>
      <c r="G136" s="33">
        <v>756001008768</v>
      </c>
      <c r="H136" s="18">
        <f>IFERROR(INDEX(#REF!,MATCH(G136,#REF!,0)),G136)</f>
        <v>756001008768</v>
      </c>
      <c r="I136" s="11"/>
      <c r="J136" s="11" t="s">
        <v>68</v>
      </c>
      <c r="K136" s="11"/>
      <c r="L136" s="11" t="s">
        <v>808</v>
      </c>
      <c r="M136" s="11">
        <v>0</v>
      </c>
      <c r="N136" s="19">
        <v>148211.62</v>
      </c>
      <c r="O136" s="19">
        <v>302899.82</v>
      </c>
      <c r="P136" s="19">
        <v>302899.82</v>
      </c>
      <c r="Q136" s="19">
        <v>209699.82</v>
      </c>
      <c r="R136" s="13">
        <f t="shared" si="16"/>
        <v>93200</v>
      </c>
      <c r="S136" s="11"/>
      <c r="T136" s="19">
        <v>10873.31</v>
      </c>
      <c r="U136" s="11"/>
      <c r="V136" s="19">
        <v>302899.82</v>
      </c>
      <c r="W136" s="19">
        <v>220573.13</v>
      </c>
      <c r="X136" s="19">
        <v>82326.69</v>
      </c>
      <c r="Y136" s="19">
        <f t="shared" si="17"/>
        <v>1553.3324102564102</v>
      </c>
      <c r="Z136" s="19">
        <f t="shared" si="18"/>
        <v>18639.97205128205</v>
      </c>
      <c r="AA136" s="19">
        <f t="shared" si="19"/>
        <v>74560.02794871795</v>
      </c>
      <c r="AB136" s="19">
        <f t="shared" si="20"/>
        <v>18639.988923076922</v>
      </c>
      <c r="AC136" s="19">
        <f t="shared" si="21"/>
        <v>55920.039025641032</v>
      </c>
      <c r="AD136" s="19">
        <f t="shared" si="22"/>
        <v>18639.988923076922</v>
      </c>
      <c r="AE136" s="19">
        <f t="shared" si="23"/>
        <v>37280.050102564113</v>
      </c>
      <c r="AF136" s="19">
        <f t="shared" si="24"/>
        <v>18639.988923076922</v>
      </c>
      <c r="AG136" s="19">
        <f t="shared" si="25"/>
        <v>18640.061179487191</v>
      </c>
      <c r="AH136" s="19">
        <f t="shared" si="26"/>
        <v>18639.988923076922</v>
      </c>
      <c r="AI136" s="19">
        <f t="shared" si="27"/>
        <v>7.2256410268892068E-2</v>
      </c>
      <c r="AJ136" s="19">
        <f t="shared" si="28"/>
        <v>7.2256410268892068E-2</v>
      </c>
      <c r="AK136" s="20">
        <f t="shared" si="29"/>
        <v>0</v>
      </c>
    </row>
    <row r="137" spans="2:37" s="3" customFormat="1" ht="42.75" hidden="1" customHeight="1" outlineLevel="1" x14ac:dyDescent="0.2">
      <c r="B137" s="15" t="s">
        <v>180</v>
      </c>
      <c r="C137" s="16" t="s">
        <v>44</v>
      </c>
      <c r="D137" s="17">
        <v>195</v>
      </c>
      <c r="E137" s="10" t="s">
        <v>159</v>
      </c>
      <c r="F137" s="10" t="s">
        <v>81</v>
      </c>
      <c r="G137" s="33">
        <v>756001008769</v>
      </c>
      <c r="H137" s="18">
        <f>IFERROR(INDEX(#REF!,MATCH(G137,#REF!,0)),G137)</f>
        <v>756001008769</v>
      </c>
      <c r="I137" s="11"/>
      <c r="J137" s="11" t="s">
        <v>68</v>
      </c>
      <c r="K137" s="11"/>
      <c r="L137" s="11" t="s">
        <v>808</v>
      </c>
      <c r="M137" s="11">
        <v>0</v>
      </c>
      <c r="N137" s="19">
        <v>148211.62</v>
      </c>
      <c r="O137" s="19">
        <v>302899.82</v>
      </c>
      <c r="P137" s="19">
        <v>302899.82</v>
      </c>
      <c r="Q137" s="19">
        <v>209699.82</v>
      </c>
      <c r="R137" s="13">
        <f t="shared" si="16"/>
        <v>93200</v>
      </c>
      <c r="S137" s="11"/>
      <c r="T137" s="19">
        <v>10873.31</v>
      </c>
      <c r="U137" s="11"/>
      <c r="V137" s="19">
        <v>302899.82</v>
      </c>
      <c r="W137" s="19">
        <v>220573.13</v>
      </c>
      <c r="X137" s="19">
        <v>82326.69</v>
      </c>
      <c r="Y137" s="19">
        <f t="shared" si="17"/>
        <v>1553.3324102564102</v>
      </c>
      <c r="Z137" s="19">
        <f t="shared" si="18"/>
        <v>18639.97205128205</v>
      </c>
      <c r="AA137" s="19">
        <f t="shared" si="19"/>
        <v>74560.02794871795</v>
      </c>
      <c r="AB137" s="19">
        <f t="shared" si="20"/>
        <v>18639.988923076922</v>
      </c>
      <c r="AC137" s="19">
        <f t="shared" si="21"/>
        <v>55920.039025641032</v>
      </c>
      <c r="AD137" s="19">
        <f t="shared" si="22"/>
        <v>18639.988923076922</v>
      </c>
      <c r="AE137" s="19">
        <f t="shared" si="23"/>
        <v>37280.050102564113</v>
      </c>
      <c r="AF137" s="19">
        <f t="shared" si="24"/>
        <v>18639.988923076922</v>
      </c>
      <c r="AG137" s="19">
        <f t="shared" si="25"/>
        <v>18640.061179487191</v>
      </c>
      <c r="AH137" s="19">
        <f t="shared" si="26"/>
        <v>18639.988923076922</v>
      </c>
      <c r="AI137" s="19">
        <f t="shared" si="27"/>
        <v>7.2256410268892068E-2</v>
      </c>
      <c r="AJ137" s="19">
        <f t="shared" si="28"/>
        <v>7.2256410268892068E-2</v>
      </c>
      <c r="AK137" s="20">
        <f t="shared" si="29"/>
        <v>0</v>
      </c>
    </row>
    <row r="138" spans="2:37" s="3" customFormat="1" ht="42.75" hidden="1" customHeight="1" outlineLevel="1" x14ac:dyDescent="0.2">
      <c r="B138" s="15" t="s">
        <v>180</v>
      </c>
      <c r="C138" s="16" t="s">
        <v>44</v>
      </c>
      <c r="D138" s="17">
        <v>195</v>
      </c>
      <c r="E138" s="10" t="s">
        <v>159</v>
      </c>
      <c r="F138" s="10" t="s">
        <v>81</v>
      </c>
      <c r="G138" s="33">
        <v>756001008770</v>
      </c>
      <c r="H138" s="18">
        <f>IFERROR(INDEX(#REF!,MATCH(G138,#REF!,0)),G138)</f>
        <v>756001008770</v>
      </c>
      <c r="I138" s="11"/>
      <c r="J138" s="11" t="s">
        <v>68</v>
      </c>
      <c r="K138" s="11"/>
      <c r="L138" s="11" t="s">
        <v>808</v>
      </c>
      <c r="M138" s="11">
        <v>0</v>
      </c>
      <c r="N138" s="19">
        <v>148211.62</v>
      </c>
      <c r="O138" s="19">
        <v>302899.82</v>
      </c>
      <c r="P138" s="19">
        <v>302899.82</v>
      </c>
      <c r="Q138" s="19">
        <v>209699.82</v>
      </c>
      <c r="R138" s="13">
        <f t="shared" si="16"/>
        <v>93200</v>
      </c>
      <c r="S138" s="11"/>
      <c r="T138" s="19">
        <v>10873.31</v>
      </c>
      <c r="U138" s="11"/>
      <c r="V138" s="19">
        <v>302899.82</v>
      </c>
      <c r="W138" s="19">
        <v>220573.13</v>
      </c>
      <c r="X138" s="19">
        <v>82326.69</v>
      </c>
      <c r="Y138" s="19">
        <f t="shared" si="17"/>
        <v>1553.3324102564102</v>
      </c>
      <c r="Z138" s="19">
        <f t="shared" si="18"/>
        <v>18639.97205128205</v>
      </c>
      <c r="AA138" s="19">
        <f t="shared" si="19"/>
        <v>74560.02794871795</v>
      </c>
      <c r="AB138" s="19">
        <f t="shared" si="20"/>
        <v>18639.988923076922</v>
      </c>
      <c r="AC138" s="19">
        <f t="shared" si="21"/>
        <v>55920.039025641032</v>
      </c>
      <c r="AD138" s="19">
        <f t="shared" si="22"/>
        <v>18639.988923076922</v>
      </c>
      <c r="AE138" s="19">
        <f t="shared" si="23"/>
        <v>37280.050102564113</v>
      </c>
      <c r="AF138" s="19">
        <f t="shared" si="24"/>
        <v>18639.988923076922</v>
      </c>
      <c r="AG138" s="19">
        <f t="shared" si="25"/>
        <v>18640.061179487191</v>
      </c>
      <c r="AH138" s="19">
        <f t="shared" si="26"/>
        <v>18639.988923076922</v>
      </c>
      <c r="AI138" s="19">
        <f t="shared" si="27"/>
        <v>7.2256410268892068E-2</v>
      </c>
      <c r="AJ138" s="19">
        <f t="shared" si="28"/>
        <v>7.2256410268892068E-2</v>
      </c>
      <c r="AK138" s="20">
        <f t="shared" si="29"/>
        <v>0</v>
      </c>
    </row>
    <row r="139" spans="2:37" s="3" customFormat="1" ht="74.25" hidden="1" customHeight="1" outlineLevel="1" x14ac:dyDescent="0.2">
      <c r="B139" s="15" t="s">
        <v>183</v>
      </c>
      <c r="C139" s="16" t="s">
        <v>44</v>
      </c>
      <c r="D139" s="17">
        <v>195</v>
      </c>
      <c r="E139" s="10" t="s">
        <v>184</v>
      </c>
      <c r="F139" s="10" t="s">
        <v>81</v>
      </c>
      <c r="G139" s="33">
        <v>756001008771</v>
      </c>
      <c r="H139" s="18">
        <f>IFERROR(INDEX(#REF!,MATCH(G139,#REF!,0)),G139)</f>
        <v>756001008771</v>
      </c>
      <c r="I139" s="11"/>
      <c r="J139" s="11" t="s">
        <v>68</v>
      </c>
      <c r="K139" s="11"/>
      <c r="L139" s="11" t="s">
        <v>808</v>
      </c>
      <c r="M139" s="11">
        <v>0</v>
      </c>
      <c r="N139" s="19">
        <v>69027</v>
      </c>
      <c r="O139" s="19">
        <v>229774.86</v>
      </c>
      <c r="P139" s="19">
        <v>229774.86</v>
      </c>
      <c r="Q139" s="19">
        <v>159074.85999999999</v>
      </c>
      <c r="R139" s="13">
        <f t="shared" ref="R139:R202" si="30">P139-Q139</f>
        <v>70700</v>
      </c>
      <c r="S139" s="11"/>
      <c r="T139" s="19">
        <v>8248.31</v>
      </c>
      <c r="U139" s="11"/>
      <c r="V139" s="19">
        <v>229774.86</v>
      </c>
      <c r="W139" s="19">
        <v>167323.17000000001</v>
      </c>
      <c r="X139" s="19">
        <v>62451.69</v>
      </c>
      <c r="Y139" s="19">
        <f t="shared" ref="Y139:Y202" si="31">O139/D139</f>
        <v>1178.3326153846153</v>
      </c>
      <c r="Z139" s="19">
        <f t="shared" si="18"/>
        <v>14139.973076923077</v>
      </c>
      <c r="AA139" s="19">
        <f t="shared" si="19"/>
        <v>56560.026923076919</v>
      </c>
      <c r="AB139" s="19">
        <f t="shared" si="20"/>
        <v>14139.991384615383</v>
      </c>
      <c r="AC139" s="19">
        <f t="shared" si="21"/>
        <v>42420.03553846154</v>
      </c>
      <c r="AD139" s="19">
        <f t="shared" si="22"/>
        <v>14139.991384615383</v>
      </c>
      <c r="AE139" s="19">
        <f t="shared" si="23"/>
        <v>28280.044153846156</v>
      </c>
      <c r="AF139" s="19">
        <f t="shared" si="24"/>
        <v>14139.991384615383</v>
      </c>
      <c r="AG139" s="19">
        <f t="shared" si="25"/>
        <v>14140.052769230773</v>
      </c>
      <c r="AH139" s="19">
        <f t="shared" si="26"/>
        <v>14139.991384615383</v>
      </c>
      <c r="AI139" s="19">
        <f t="shared" si="27"/>
        <v>6.1384615390124964E-2</v>
      </c>
      <c r="AJ139" s="19">
        <f t="shared" si="28"/>
        <v>6.1384615390124964E-2</v>
      </c>
      <c r="AK139" s="20">
        <f t="shared" si="29"/>
        <v>0</v>
      </c>
    </row>
    <row r="140" spans="2:37" s="3" customFormat="1" ht="74.25" hidden="1" customHeight="1" outlineLevel="1" x14ac:dyDescent="0.2">
      <c r="B140" s="15" t="s">
        <v>183</v>
      </c>
      <c r="C140" s="16" t="s">
        <v>44</v>
      </c>
      <c r="D140" s="17">
        <v>195</v>
      </c>
      <c r="E140" s="10" t="s">
        <v>184</v>
      </c>
      <c r="F140" s="10" t="s">
        <v>81</v>
      </c>
      <c r="G140" s="33">
        <v>756001008772</v>
      </c>
      <c r="H140" s="18">
        <f>IFERROR(INDEX(#REF!,MATCH(G140,#REF!,0)),G140)</f>
        <v>756001008772</v>
      </c>
      <c r="I140" s="11"/>
      <c r="J140" s="11" t="s">
        <v>68</v>
      </c>
      <c r="K140" s="11"/>
      <c r="L140" s="11" t="s">
        <v>808</v>
      </c>
      <c r="M140" s="11">
        <v>0</v>
      </c>
      <c r="N140" s="19">
        <v>69027</v>
      </c>
      <c r="O140" s="19">
        <v>229774.86</v>
      </c>
      <c r="P140" s="19">
        <v>229774.86</v>
      </c>
      <c r="Q140" s="19">
        <v>159074.85999999999</v>
      </c>
      <c r="R140" s="13">
        <f t="shared" si="30"/>
        <v>70700</v>
      </c>
      <c r="S140" s="11"/>
      <c r="T140" s="19">
        <v>8248.31</v>
      </c>
      <c r="U140" s="11"/>
      <c r="V140" s="19">
        <v>229774.86</v>
      </c>
      <c r="W140" s="19">
        <v>167323.17000000001</v>
      </c>
      <c r="X140" s="19">
        <v>62451.69</v>
      </c>
      <c r="Y140" s="19">
        <f t="shared" si="31"/>
        <v>1178.3326153846153</v>
      </c>
      <c r="Z140" s="19">
        <f t="shared" ref="Z140:Z203" si="32">MIN((T140+Y140*5),(P140-Q140))</f>
        <v>14139.973076923077</v>
      </c>
      <c r="AA140" s="19">
        <f t="shared" ref="AA140:AA203" si="33">P140-Q140-Z140</f>
        <v>56560.026923076919</v>
      </c>
      <c r="AB140" s="19">
        <f t="shared" ref="AB140:AB203" si="34">MIN(AA140,Y140*12)</f>
        <v>14139.991384615383</v>
      </c>
      <c r="AC140" s="19">
        <f t="shared" ref="AC140:AC203" si="35">AA140-AB140</f>
        <v>42420.03553846154</v>
      </c>
      <c r="AD140" s="19">
        <f t="shared" ref="AD140:AD203" si="36">MIN(AB140,AC140)</f>
        <v>14139.991384615383</v>
      </c>
      <c r="AE140" s="19">
        <f t="shared" ref="AE140:AE203" si="37">AC140-AD140</f>
        <v>28280.044153846156</v>
      </c>
      <c r="AF140" s="19">
        <f t="shared" ref="AF140:AF203" si="38">MIN(AD140,AE140)</f>
        <v>14139.991384615383</v>
      </c>
      <c r="AG140" s="19">
        <f t="shared" ref="AG140:AG203" si="39">AE140-AF140</f>
        <v>14140.052769230773</v>
      </c>
      <c r="AH140" s="19">
        <f t="shared" ref="AH140:AH203" si="40">MIN(AF140,AG140)</f>
        <v>14139.991384615383</v>
      </c>
      <c r="AI140" s="19">
        <f t="shared" ref="AI140:AI203" si="41">AG140-AH140</f>
        <v>6.1384615390124964E-2</v>
      </c>
      <c r="AJ140" s="19">
        <f t="shared" ref="AJ140:AJ203" si="42">MIN(AH140,AI140)</f>
        <v>6.1384615390124964E-2</v>
      </c>
      <c r="AK140" s="20">
        <f t="shared" ref="AK140:AK203" si="43">AI140-AJ140</f>
        <v>0</v>
      </c>
    </row>
    <row r="141" spans="2:37" s="3" customFormat="1" ht="74.25" hidden="1" customHeight="1" outlineLevel="1" x14ac:dyDescent="0.2">
      <c r="B141" s="15" t="s">
        <v>183</v>
      </c>
      <c r="C141" s="16" t="s">
        <v>44</v>
      </c>
      <c r="D141" s="17">
        <v>195</v>
      </c>
      <c r="E141" s="10" t="s">
        <v>184</v>
      </c>
      <c r="F141" s="10" t="s">
        <v>81</v>
      </c>
      <c r="G141" s="33">
        <v>756001008773</v>
      </c>
      <c r="H141" s="18">
        <f>IFERROR(INDEX(#REF!,MATCH(G141,#REF!,0)),G141)</f>
        <v>756001008773</v>
      </c>
      <c r="I141" s="11"/>
      <c r="J141" s="11" t="s">
        <v>68</v>
      </c>
      <c r="K141" s="11"/>
      <c r="L141" s="11" t="s">
        <v>808</v>
      </c>
      <c r="M141" s="11">
        <v>0</v>
      </c>
      <c r="N141" s="19">
        <v>69027</v>
      </c>
      <c r="O141" s="19">
        <v>229774.86</v>
      </c>
      <c r="P141" s="19">
        <v>229774.86</v>
      </c>
      <c r="Q141" s="19">
        <v>159074.85999999999</v>
      </c>
      <c r="R141" s="13">
        <f t="shared" si="30"/>
        <v>70700</v>
      </c>
      <c r="S141" s="11"/>
      <c r="T141" s="19">
        <v>8248.31</v>
      </c>
      <c r="U141" s="11"/>
      <c r="V141" s="19">
        <v>229774.86</v>
      </c>
      <c r="W141" s="19">
        <v>167323.17000000001</v>
      </c>
      <c r="X141" s="19">
        <v>62451.69</v>
      </c>
      <c r="Y141" s="19">
        <f t="shared" si="31"/>
        <v>1178.3326153846153</v>
      </c>
      <c r="Z141" s="19">
        <f t="shared" si="32"/>
        <v>14139.973076923077</v>
      </c>
      <c r="AA141" s="19">
        <f t="shared" si="33"/>
        <v>56560.026923076919</v>
      </c>
      <c r="AB141" s="19">
        <f t="shared" si="34"/>
        <v>14139.991384615383</v>
      </c>
      <c r="AC141" s="19">
        <f t="shared" si="35"/>
        <v>42420.03553846154</v>
      </c>
      <c r="AD141" s="19">
        <f t="shared" si="36"/>
        <v>14139.991384615383</v>
      </c>
      <c r="AE141" s="19">
        <f t="shared" si="37"/>
        <v>28280.044153846156</v>
      </c>
      <c r="AF141" s="19">
        <f t="shared" si="38"/>
        <v>14139.991384615383</v>
      </c>
      <c r="AG141" s="19">
        <f t="shared" si="39"/>
        <v>14140.052769230773</v>
      </c>
      <c r="AH141" s="19">
        <f t="shared" si="40"/>
        <v>14139.991384615383</v>
      </c>
      <c r="AI141" s="19">
        <f t="shared" si="41"/>
        <v>6.1384615390124964E-2</v>
      </c>
      <c r="AJ141" s="19">
        <f t="shared" si="42"/>
        <v>6.1384615390124964E-2</v>
      </c>
      <c r="AK141" s="20">
        <f t="shared" si="43"/>
        <v>0</v>
      </c>
    </row>
    <row r="142" spans="2:37" s="3" customFormat="1" ht="74.25" hidden="1" customHeight="1" outlineLevel="1" x14ac:dyDescent="0.2">
      <c r="B142" s="15" t="s">
        <v>185</v>
      </c>
      <c r="C142" s="16" t="s">
        <v>44</v>
      </c>
      <c r="D142" s="17">
        <v>216</v>
      </c>
      <c r="E142" s="10" t="s">
        <v>186</v>
      </c>
      <c r="F142" s="10" t="s">
        <v>81</v>
      </c>
      <c r="G142" s="33">
        <v>756001008809</v>
      </c>
      <c r="H142" s="18">
        <f>IFERROR(INDEX(#REF!,MATCH(G142,#REF!,0)),G142)</f>
        <v>756001008809</v>
      </c>
      <c r="I142" s="11"/>
      <c r="J142" s="11" t="s">
        <v>68</v>
      </c>
      <c r="K142" s="11"/>
      <c r="L142" s="11" t="s">
        <v>808</v>
      </c>
      <c r="M142" s="11">
        <v>0</v>
      </c>
      <c r="N142" s="19">
        <v>76387</v>
      </c>
      <c r="O142" s="19">
        <v>118932</v>
      </c>
      <c r="P142" s="19">
        <v>118932</v>
      </c>
      <c r="Q142" s="19">
        <v>74332</v>
      </c>
      <c r="R142" s="13">
        <f t="shared" si="30"/>
        <v>44600</v>
      </c>
      <c r="S142" s="11"/>
      <c r="T142" s="19">
        <v>3854.27</v>
      </c>
      <c r="U142" s="11"/>
      <c r="V142" s="19">
        <v>118932</v>
      </c>
      <c r="W142" s="19">
        <v>78186.27</v>
      </c>
      <c r="X142" s="19">
        <v>40745.730000000003</v>
      </c>
      <c r="Y142" s="19">
        <f t="shared" si="31"/>
        <v>550.61111111111109</v>
      </c>
      <c r="Z142" s="19">
        <f t="shared" si="32"/>
        <v>6607.3255555555552</v>
      </c>
      <c r="AA142" s="19">
        <f t="shared" si="33"/>
        <v>37992.674444444448</v>
      </c>
      <c r="AB142" s="19">
        <f t="shared" si="34"/>
        <v>6607.333333333333</v>
      </c>
      <c r="AC142" s="19">
        <f t="shared" si="35"/>
        <v>31385.341111111116</v>
      </c>
      <c r="AD142" s="19">
        <f t="shared" si="36"/>
        <v>6607.333333333333</v>
      </c>
      <c r="AE142" s="19">
        <f t="shared" si="37"/>
        <v>24778.007777777784</v>
      </c>
      <c r="AF142" s="19">
        <f t="shared" si="38"/>
        <v>6607.333333333333</v>
      </c>
      <c r="AG142" s="19">
        <f t="shared" si="39"/>
        <v>18170.674444444452</v>
      </c>
      <c r="AH142" s="19">
        <f t="shared" si="40"/>
        <v>6607.333333333333</v>
      </c>
      <c r="AI142" s="19">
        <f t="shared" si="41"/>
        <v>11563.34111111112</v>
      </c>
      <c r="AJ142" s="19">
        <f t="shared" si="42"/>
        <v>6607.333333333333</v>
      </c>
      <c r="AK142" s="20">
        <f t="shared" si="43"/>
        <v>4956.0077777777869</v>
      </c>
    </row>
    <row r="143" spans="2:37" s="3" customFormat="1" ht="84.75" hidden="1" customHeight="1" outlineLevel="1" x14ac:dyDescent="0.2">
      <c r="B143" s="15" t="s">
        <v>187</v>
      </c>
      <c r="C143" s="16" t="s">
        <v>44</v>
      </c>
      <c r="D143" s="17">
        <v>195</v>
      </c>
      <c r="E143" s="10" t="s">
        <v>188</v>
      </c>
      <c r="F143" s="10" t="s">
        <v>81</v>
      </c>
      <c r="G143" s="33">
        <v>756001010055</v>
      </c>
      <c r="H143" s="18">
        <f>IFERROR(INDEX(#REF!,MATCH(G143,#REF!,0)),G143)</f>
        <v>756001010055</v>
      </c>
      <c r="I143" s="11"/>
      <c r="J143" s="11" t="s">
        <v>68</v>
      </c>
      <c r="K143" s="11"/>
      <c r="L143" s="11" t="s">
        <v>808</v>
      </c>
      <c r="M143" s="11">
        <v>0</v>
      </c>
      <c r="N143" s="19">
        <v>685395.34</v>
      </c>
      <c r="O143" s="19">
        <v>478399.93</v>
      </c>
      <c r="P143" s="19">
        <v>478399.93</v>
      </c>
      <c r="Q143" s="19">
        <v>331199.93</v>
      </c>
      <c r="R143" s="13">
        <f t="shared" si="30"/>
        <v>147200</v>
      </c>
      <c r="S143" s="11"/>
      <c r="T143" s="19">
        <v>17173.310000000001</v>
      </c>
      <c r="U143" s="11"/>
      <c r="V143" s="19">
        <v>478399.93</v>
      </c>
      <c r="W143" s="19">
        <v>348373.24</v>
      </c>
      <c r="X143" s="19">
        <v>130026.69</v>
      </c>
      <c r="Y143" s="19">
        <f t="shared" si="31"/>
        <v>2453.3329743589743</v>
      </c>
      <c r="Z143" s="19">
        <f t="shared" si="32"/>
        <v>29439.974871794875</v>
      </c>
      <c r="AA143" s="19">
        <f t="shared" si="33"/>
        <v>117760.02512820513</v>
      </c>
      <c r="AB143" s="19">
        <f t="shared" si="34"/>
        <v>29439.99569230769</v>
      </c>
      <c r="AC143" s="19">
        <f t="shared" si="35"/>
        <v>88320.02943589745</v>
      </c>
      <c r="AD143" s="19">
        <f t="shared" si="36"/>
        <v>29439.99569230769</v>
      </c>
      <c r="AE143" s="19">
        <f t="shared" si="37"/>
        <v>58880.03374358976</v>
      </c>
      <c r="AF143" s="19">
        <f t="shared" si="38"/>
        <v>29439.99569230769</v>
      </c>
      <c r="AG143" s="19">
        <f t="shared" si="39"/>
        <v>29440.03805128207</v>
      </c>
      <c r="AH143" s="19">
        <f t="shared" si="40"/>
        <v>29439.99569230769</v>
      </c>
      <c r="AI143" s="19">
        <f t="shared" si="41"/>
        <v>4.2358974380476866E-2</v>
      </c>
      <c r="AJ143" s="19">
        <f t="shared" si="42"/>
        <v>4.2358974380476866E-2</v>
      </c>
      <c r="AK143" s="20">
        <f t="shared" si="43"/>
        <v>0</v>
      </c>
    </row>
    <row r="144" spans="2:37" s="3" customFormat="1" ht="84.75" hidden="1" customHeight="1" outlineLevel="1" x14ac:dyDescent="0.2">
      <c r="B144" s="15" t="s">
        <v>187</v>
      </c>
      <c r="C144" s="16" t="s">
        <v>44</v>
      </c>
      <c r="D144" s="17">
        <v>195</v>
      </c>
      <c r="E144" s="10" t="s">
        <v>188</v>
      </c>
      <c r="F144" s="10" t="s">
        <v>81</v>
      </c>
      <c r="G144" s="33">
        <v>756001010095</v>
      </c>
      <c r="H144" s="18">
        <f>IFERROR(INDEX(#REF!,MATCH(G144,#REF!,0)),G144)</f>
        <v>756001010095</v>
      </c>
      <c r="I144" s="11"/>
      <c r="J144" s="11" t="s">
        <v>68</v>
      </c>
      <c r="K144" s="11"/>
      <c r="L144" s="11" t="s">
        <v>808</v>
      </c>
      <c r="M144" s="11">
        <v>0</v>
      </c>
      <c r="N144" s="19">
        <v>685395.34</v>
      </c>
      <c r="O144" s="19">
        <v>478399.93</v>
      </c>
      <c r="P144" s="19">
        <v>478399.93</v>
      </c>
      <c r="Q144" s="19">
        <v>331199.93</v>
      </c>
      <c r="R144" s="13">
        <f t="shared" si="30"/>
        <v>147200</v>
      </c>
      <c r="S144" s="11"/>
      <c r="T144" s="19">
        <v>17173.310000000001</v>
      </c>
      <c r="U144" s="11"/>
      <c r="V144" s="19">
        <v>478399.93</v>
      </c>
      <c r="W144" s="19">
        <v>348373.24</v>
      </c>
      <c r="X144" s="19">
        <v>130026.69</v>
      </c>
      <c r="Y144" s="19">
        <f t="shared" si="31"/>
        <v>2453.3329743589743</v>
      </c>
      <c r="Z144" s="19">
        <f t="shared" si="32"/>
        <v>29439.974871794875</v>
      </c>
      <c r="AA144" s="19">
        <f t="shared" si="33"/>
        <v>117760.02512820513</v>
      </c>
      <c r="AB144" s="19">
        <f t="shared" si="34"/>
        <v>29439.99569230769</v>
      </c>
      <c r="AC144" s="19">
        <f t="shared" si="35"/>
        <v>88320.02943589745</v>
      </c>
      <c r="AD144" s="19">
        <f t="shared" si="36"/>
        <v>29439.99569230769</v>
      </c>
      <c r="AE144" s="19">
        <f t="shared" si="37"/>
        <v>58880.03374358976</v>
      </c>
      <c r="AF144" s="19">
        <f t="shared" si="38"/>
        <v>29439.99569230769</v>
      </c>
      <c r="AG144" s="19">
        <f t="shared" si="39"/>
        <v>29440.03805128207</v>
      </c>
      <c r="AH144" s="19">
        <f t="shared" si="40"/>
        <v>29439.99569230769</v>
      </c>
      <c r="AI144" s="19">
        <f t="shared" si="41"/>
        <v>4.2358974380476866E-2</v>
      </c>
      <c r="AJ144" s="19">
        <f t="shared" si="42"/>
        <v>4.2358974380476866E-2</v>
      </c>
      <c r="AK144" s="20">
        <f t="shared" si="43"/>
        <v>0</v>
      </c>
    </row>
    <row r="145" spans="2:37" s="3" customFormat="1" ht="42.75" hidden="1" customHeight="1" outlineLevel="1" x14ac:dyDescent="0.2">
      <c r="B145" s="15" t="s">
        <v>189</v>
      </c>
      <c r="C145" s="16" t="s">
        <v>44</v>
      </c>
      <c r="D145" s="17">
        <v>195</v>
      </c>
      <c r="E145" s="10" t="s">
        <v>190</v>
      </c>
      <c r="F145" s="10" t="s">
        <v>86</v>
      </c>
      <c r="G145" s="33">
        <v>756001012770</v>
      </c>
      <c r="H145" s="18">
        <f>IFERROR(INDEX(#REF!,MATCH(G145,#REF!,0)),G145)</f>
        <v>756001012770</v>
      </c>
      <c r="I145" s="11"/>
      <c r="J145" s="11" t="s">
        <v>68</v>
      </c>
      <c r="K145" s="11"/>
      <c r="L145" s="11" t="s">
        <v>808</v>
      </c>
      <c r="M145" s="11">
        <v>0</v>
      </c>
      <c r="N145" s="19">
        <v>134640</v>
      </c>
      <c r="O145" s="19">
        <v>83525.09</v>
      </c>
      <c r="P145" s="19">
        <v>83525.09</v>
      </c>
      <c r="Q145" s="19">
        <v>57825.09</v>
      </c>
      <c r="R145" s="13">
        <f t="shared" si="30"/>
        <v>25700</v>
      </c>
      <c r="S145" s="11"/>
      <c r="T145" s="19">
        <v>2998.31</v>
      </c>
      <c r="U145" s="11"/>
      <c r="V145" s="19">
        <v>83525.09</v>
      </c>
      <c r="W145" s="19">
        <v>60823.4</v>
      </c>
      <c r="X145" s="19">
        <v>22701.69</v>
      </c>
      <c r="Y145" s="19">
        <f t="shared" si="31"/>
        <v>428.33379487179485</v>
      </c>
      <c r="Z145" s="19">
        <f t="shared" si="32"/>
        <v>5139.9789743589736</v>
      </c>
      <c r="AA145" s="19">
        <f t="shared" si="33"/>
        <v>20560.021025641028</v>
      </c>
      <c r="AB145" s="19">
        <f t="shared" si="34"/>
        <v>5140.005538461538</v>
      </c>
      <c r="AC145" s="19">
        <f t="shared" si="35"/>
        <v>15420.015487179491</v>
      </c>
      <c r="AD145" s="19">
        <f t="shared" si="36"/>
        <v>5140.005538461538</v>
      </c>
      <c r="AE145" s="19">
        <f t="shared" si="37"/>
        <v>10280.009948717954</v>
      </c>
      <c r="AF145" s="19">
        <f t="shared" si="38"/>
        <v>5140.005538461538</v>
      </c>
      <c r="AG145" s="19">
        <f t="shared" si="39"/>
        <v>5140.0044102564161</v>
      </c>
      <c r="AH145" s="19">
        <f t="shared" si="40"/>
        <v>5140.0044102564161</v>
      </c>
      <c r="AI145" s="19">
        <f t="shared" si="41"/>
        <v>0</v>
      </c>
      <c r="AJ145" s="19">
        <f t="shared" si="42"/>
        <v>0</v>
      </c>
      <c r="AK145" s="20">
        <f t="shared" si="43"/>
        <v>0</v>
      </c>
    </row>
    <row r="146" spans="2:37" s="3" customFormat="1" ht="42.75" hidden="1" customHeight="1" outlineLevel="1" x14ac:dyDescent="0.2">
      <c r="B146" s="15" t="s">
        <v>191</v>
      </c>
      <c r="C146" s="16" t="s">
        <v>44</v>
      </c>
      <c r="D146" s="17">
        <v>29</v>
      </c>
      <c r="E146" s="10" t="s">
        <v>159</v>
      </c>
      <c r="F146" s="10" t="s">
        <v>81</v>
      </c>
      <c r="G146" s="33">
        <v>756001012798</v>
      </c>
      <c r="H146" s="18">
        <f>IFERROR(INDEX(#REF!,MATCH(G146,#REF!,0)),G146)</f>
        <v>756001012798</v>
      </c>
      <c r="I146" s="11"/>
      <c r="J146" s="11" t="s">
        <v>68</v>
      </c>
      <c r="K146" s="11"/>
      <c r="L146" s="11" t="s">
        <v>808</v>
      </c>
      <c r="M146" s="11">
        <v>0</v>
      </c>
      <c r="N146" s="19">
        <v>726750</v>
      </c>
      <c r="O146" s="19">
        <v>270900</v>
      </c>
      <c r="P146" s="19">
        <v>4334448.97</v>
      </c>
      <c r="Q146" s="19">
        <v>4063548.97</v>
      </c>
      <c r="R146" s="13">
        <f t="shared" si="30"/>
        <v>270899.99999999953</v>
      </c>
      <c r="S146" s="11"/>
      <c r="T146" s="19">
        <v>65389.66</v>
      </c>
      <c r="U146" s="11"/>
      <c r="V146" s="19">
        <v>4334448.97</v>
      </c>
      <c r="W146" s="19">
        <v>4128938.63</v>
      </c>
      <c r="X146" s="19">
        <v>205510.34</v>
      </c>
      <c r="Y146" s="19">
        <f t="shared" si="31"/>
        <v>9341.3793103448279</v>
      </c>
      <c r="Z146" s="19">
        <f t="shared" si="32"/>
        <v>112096.55655172415</v>
      </c>
      <c r="AA146" s="19">
        <f t="shared" si="33"/>
        <v>158803.44344827539</v>
      </c>
      <c r="AB146" s="19">
        <f t="shared" si="34"/>
        <v>112096.55172413794</v>
      </c>
      <c r="AC146" s="19">
        <f t="shared" si="35"/>
        <v>46706.891724137444</v>
      </c>
      <c r="AD146" s="19">
        <f t="shared" si="36"/>
        <v>46706.891724137444</v>
      </c>
      <c r="AE146" s="19">
        <f t="shared" si="37"/>
        <v>0</v>
      </c>
      <c r="AF146" s="19">
        <f t="shared" si="38"/>
        <v>0</v>
      </c>
      <c r="AG146" s="19">
        <f t="shared" si="39"/>
        <v>0</v>
      </c>
      <c r="AH146" s="19">
        <f t="shared" si="40"/>
        <v>0</v>
      </c>
      <c r="AI146" s="19">
        <f t="shared" si="41"/>
        <v>0</v>
      </c>
      <c r="AJ146" s="19">
        <f t="shared" si="42"/>
        <v>0</v>
      </c>
      <c r="AK146" s="20">
        <f t="shared" si="43"/>
        <v>0</v>
      </c>
    </row>
    <row r="147" spans="2:37" s="3" customFormat="1" ht="42.75" hidden="1" customHeight="1" outlineLevel="1" x14ac:dyDescent="0.2">
      <c r="B147" s="15" t="s">
        <v>192</v>
      </c>
      <c r="C147" s="16" t="s">
        <v>44</v>
      </c>
      <c r="D147" s="17">
        <v>29</v>
      </c>
      <c r="E147" s="10" t="s">
        <v>159</v>
      </c>
      <c r="F147" s="10" t="s">
        <v>81</v>
      </c>
      <c r="G147" s="33">
        <v>756001012815</v>
      </c>
      <c r="H147" s="18">
        <f>IFERROR(INDEX(#REF!,MATCH(G147,#REF!,0)),G147)</f>
        <v>756001012815</v>
      </c>
      <c r="I147" s="11"/>
      <c r="J147" s="11" t="s">
        <v>68</v>
      </c>
      <c r="K147" s="11"/>
      <c r="L147" s="11" t="s">
        <v>808</v>
      </c>
      <c r="M147" s="11">
        <v>0</v>
      </c>
      <c r="N147" s="19">
        <v>726750</v>
      </c>
      <c r="O147" s="19">
        <v>270900</v>
      </c>
      <c r="P147" s="19">
        <v>4334448.97</v>
      </c>
      <c r="Q147" s="19">
        <v>4063548.97</v>
      </c>
      <c r="R147" s="13">
        <f t="shared" si="30"/>
        <v>270899.99999999953</v>
      </c>
      <c r="S147" s="11"/>
      <c r="T147" s="19">
        <v>65389.66</v>
      </c>
      <c r="U147" s="11"/>
      <c r="V147" s="19">
        <v>4334448.97</v>
      </c>
      <c r="W147" s="19">
        <v>4128938.63</v>
      </c>
      <c r="X147" s="19">
        <v>205510.34</v>
      </c>
      <c r="Y147" s="19">
        <f t="shared" si="31"/>
        <v>9341.3793103448279</v>
      </c>
      <c r="Z147" s="19">
        <f t="shared" si="32"/>
        <v>112096.55655172415</v>
      </c>
      <c r="AA147" s="19">
        <f t="shared" si="33"/>
        <v>158803.44344827539</v>
      </c>
      <c r="AB147" s="19">
        <f t="shared" si="34"/>
        <v>112096.55172413794</v>
      </c>
      <c r="AC147" s="19">
        <f t="shared" si="35"/>
        <v>46706.891724137444</v>
      </c>
      <c r="AD147" s="19">
        <f t="shared" si="36"/>
        <v>46706.891724137444</v>
      </c>
      <c r="AE147" s="19">
        <f t="shared" si="37"/>
        <v>0</v>
      </c>
      <c r="AF147" s="19">
        <f t="shared" si="38"/>
        <v>0</v>
      </c>
      <c r="AG147" s="19">
        <f t="shared" si="39"/>
        <v>0</v>
      </c>
      <c r="AH147" s="19">
        <f t="shared" si="40"/>
        <v>0</v>
      </c>
      <c r="AI147" s="19">
        <f t="shared" si="41"/>
        <v>0</v>
      </c>
      <c r="AJ147" s="19">
        <f t="shared" si="42"/>
        <v>0</v>
      </c>
      <c r="AK147" s="20">
        <f t="shared" si="43"/>
        <v>0</v>
      </c>
    </row>
    <row r="148" spans="2:37" s="3" customFormat="1" ht="74.25" hidden="1" customHeight="1" outlineLevel="1" x14ac:dyDescent="0.2">
      <c r="B148" s="15" t="s">
        <v>193</v>
      </c>
      <c r="C148" s="16" t="s">
        <v>44</v>
      </c>
      <c r="D148" s="17">
        <v>29</v>
      </c>
      <c r="E148" s="10" t="s">
        <v>184</v>
      </c>
      <c r="F148" s="10" t="s">
        <v>81</v>
      </c>
      <c r="G148" s="33">
        <v>756001012837</v>
      </c>
      <c r="H148" s="18">
        <f>IFERROR(INDEX(#REF!,MATCH(G148,#REF!,0)),G148)</f>
        <v>756001012837</v>
      </c>
      <c r="I148" s="11"/>
      <c r="J148" s="11" t="s">
        <v>68</v>
      </c>
      <c r="K148" s="11"/>
      <c r="L148" s="11" t="s">
        <v>808</v>
      </c>
      <c r="M148" s="11">
        <v>0</v>
      </c>
      <c r="N148" s="19">
        <v>58877.47</v>
      </c>
      <c r="O148" s="19">
        <v>21900</v>
      </c>
      <c r="P148" s="19">
        <v>350383.88</v>
      </c>
      <c r="Q148" s="19">
        <v>328483.88</v>
      </c>
      <c r="R148" s="13">
        <f t="shared" si="30"/>
        <v>21900</v>
      </c>
      <c r="S148" s="11"/>
      <c r="T148" s="19">
        <v>5286.19</v>
      </c>
      <c r="U148" s="11"/>
      <c r="V148" s="19">
        <v>350383.88</v>
      </c>
      <c r="W148" s="19">
        <v>333770.07</v>
      </c>
      <c r="X148" s="19">
        <v>16613.810000000001</v>
      </c>
      <c r="Y148" s="19">
        <f t="shared" si="31"/>
        <v>755.17241379310349</v>
      </c>
      <c r="Z148" s="19">
        <f t="shared" si="32"/>
        <v>9062.0520689655168</v>
      </c>
      <c r="AA148" s="19">
        <f t="shared" si="33"/>
        <v>12837.947931034483</v>
      </c>
      <c r="AB148" s="19">
        <f t="shared" si="34"/>
        <v>9062.0689655172428</v>
      </c>
      <c r="AC148" s="19">
        <f t="shared" si="35"/>
        <v>3775.8789655172404</v>
      </c>
      <c r="AD148" s="19">
        <f t="shared" si="36"/>
        <v>3775.8789655172404</v>
      </c>
      <c r="AE148" s="19">
        <f t="shared" si="37"/>
        <v>0</v>
      </c>
      <c r="AF148" s="19">
        <f t="shared" si="38"/>
        <v>0</v>
      </c>
      <c r="AG148" s="19">
        <f t="shared" si="39"/>
        <v>0</v>
      </c>
      <c r="AH148" s="19">
        <f t="shared" si="40"/>
        <v>0</v>
      </c>
      <c r="AI148" s="19">
        <f t="shared" si="41"/>
        <v>0</v>
      </c>
      <c r="AJ148" s="19">
        <f t="shared" si="42"/>
        <v>0</v>
      </c>
      <c r="AK148" s="20">
        <f t="shared" si="43"/>
        <v>0</v>
      </c>
    </row>
    <row r="149" spans="2:37" s="3" customFormat="1" ht="84.75" hidden="1" customHeight="1" outlineLevel="1" x14ac:dyDescent="0.2">
      <c r="B149" s="15" t="s">
        <v>194</v>
      </c>
      <c r="C149" s="16" t="s">
        <v>44</v>
      </c>
      <c r="D149" s="17">
        <v>29</v>
      </c>
      <c r="E149" s="10" t="s">
        <v>175</v>
      </c>
      <c r="F149" s="10" t="s">
        <v>81</v>
      </c>
      <c r="G149" s="33">
        <v>756001012856</v>
      </c>
      <c r="H149" s="18">
        <f>IFERROR(INDEX(#REF!,MATCH(G149,#REF!,0)),G149)</f>
        <v>756001012856</v>
      </c>
      <c r="I149" s="11"/>
      <c r="J149" s="11" t="s">
        <v>68</v>
      </c>
      <c r="K149" s="11"/>
      <c r="L149" s="11" t="s">
        <v>808</v>
      </c>
      <c r="M149" s="11">
        <v>0</v>
      </c>
      <c r="N149" s="19">
        <v>552500</v>
      </c>
      <c r="O149" s="19">
        <v>185100</v>
      </c>
      <c r="P149" s="19">
        <v>2961635.78</v>
      </c>
      <c r="Q149" s="19">
        <v>2776535.78</v>
      </c>
      <c r="R149" s="13">
        <f t="shared" si="30"/>
        <v>185100</v>
      </c>
      <c r="S149" s="11"/>
      <c r="T149" s="19">
        <v>44679.32</v>
      </c>
      <c r="U149" s="11"/>
      <c r="V149" s="19">
        <v>2961635.78</v>
      </c>
      <c r="W149" s="19">
        <v>2821215.1</v>
      </c>
      <c r="X149" s="19">
        <v>140420.68</v>
      </c>
      <c r="Y149" s="19">
        <f t="shared" si="31"/>
        <v>6382.7586206896549</v>
      </c>
      <c r="Z149" s="19">
        <f t="shared" si="32"/>
        <v>76593.113103448268</v>
      </c>
      <c r="AA149" s="19">
        <f t="shared" si="33"/>
        <v>108506.88689655173</v>
      </c>
      <c r="AB149" s="19">
        <f t="shared" si="34"/>
        <v>76593.103448275855</v>
      </c>
      <c r="AC149" s="19">
        <f t="shared" si="35"/>
        <v>31913.783448275877</v>
      </c>
      <c r="AD149" s="19">
        <f t="shared" si="36"/>
        <v>31913.783448275877</v>
      </c>
      <c r="AE149" s="19">
        <f t="shared" si="37"/>
        <v>0</v>
      </c>
      <c r="AF149" s="19">
        <f t="shared" si="38"/>
        <v>0</v>
      </c>
      <c r="AG149" s="19">
        <f t="shared" si="39"/>
        <v>0</v>
      </c>
      <c r="AH149" s="19">
        <f t="shared" si="40"/>
        <v>0</v>
      </c>
      <c r="AI149" s="19">
        <f t="shared" si="41"/>
        <v>0</v>
      </c>
      <c r="AJ149" s="19">
        <f t="shared" si="42"/>
        <v>0</v>
      </c>
      <c r="AK149" s="20">
        <f t="shared" si="43"/>
        <v>0</v>
      </c>
    </row>
    <row r="150" spans="2:37" s="3" customFormat="1" ht="84.75" hidden="1" customHeight="1" outlineLevel="1" x14ac:dyDescent="0.2">
      <c r="B150" s="15" t="s">
        <v>195</v>
      </c>
      <c r="C150" s="16" t="s">
        <v>44</v>
      </c>
      <c r="D150" s="17">
        <v>195</v>
      </c>
      <c r="E150" s="10" t="s">
        <v>196</v>
      </c>
      <c r="F150" s="10" t="s">
        <v>93</v>
      </c>
      <c r="G150" s="33">
        <v>756001013190</v>
      </c>
      <c r="H150" s="18">
        <f>IFERROR(INDEX(#REF!,MATCH(G150,#REF!,0)),G150)</f>
        <v>756001013190</v>
      </c>
      <c r="I150" s="11"/>
      <c r="J150" s="11" t="s">
        <v>68</v>
      </c>
      <c r="K150" s="11"/>
      <c r="L150" s="11" t="s">
        <v>808</v>
      </c>
      <c r="M150" s="11">
        <v>0</v>
      </c>
      <c r="N150" s="19">
        <v>56133.01</v>
      </c>
      <c r="O150" s="19">
        <v>54275.17</v>
      </c>
      <c r="P150" s="19">
        <v>54275.17</v>
      </c>
      <c r="Q150" s="19">
        <v>37575.17</v>
      </c>
      <c r="R150" s="13">
        <f t="shared" si="30"/>
        <v>16700</v>
      </c>
      <c r="S150" s="11"/>
      <c r="T150" s="19">
        <v>1948.31</v>
      </c>
      <c r="U150" s="11"/>
      <c r="V150" s="19">
        <v>54275.17</v>
      </c>
      <c r="W150" s="19">
        <v>39523.480000000003</v>
      </c>
      <c r="X150" s="19">
        <v>14751.69</v>
      </c>
      <c r="Y150" s="19">
        <f t="shared" si="31"/>
        <v>278.3342051282051</v>
      </c>
      <c r="Z150" s="19">
        <f t="shared" si="32"/>
        <v>3339.9810256410256</v>
      </c>
      <c r="AA150" s="19">
        <f t="shared" si="33"/>
        <v>13360.018974358974</v>
      </c>
      <c r="AB150" s="19">
        <f t="shared" si="34"/>
        <v>3340.0104615384612</v>
      </c>
      <c r="AC150" s="19">
        <f t="shared" si="35"/>
        <v>10020.008512820514</v>
      </c>
      <c r="AD150" s="19">
        <f t="shared" si="36"/>
        <v>3340.0104615384612</v>
      </c>
      <c r="AE150" s="19">
        <f t="shared" si="37"/>
        <v>6679.998051282053</v>
      </c>
      <c r="AF150" s="19">
        <f t="shared" si="38"/>
        <v>3340.0104615384612</v>
      </c>
      <c r="AG150" s="19">
        <f t="shared" si="39"/>
        <v>3339.9875897435918</v>
      </c>
      <c r="AH150" s="19">
        <f t="shared" si="40"/>
        <v>3339.9875897435918</v>
      </c>
      <c r="AI150" s="19">
        <f t="shared" si="41"/>
        <v>0</v>
      </c>
      <c r="AJ150" s="19">
        <f t="shared" si="42"/>
        <v>0</v>
      </c>
      <c r="AK150" s="20">
        <f t="shared" si="43"/>
        <v>0</v>
      </c>
    </row>
    <row r="151" spans="2:37" s="3" customFormat="1" ht="42.75" hidden="1" customHeight="1" outlineLevel="1" x14ac:dyDescent="0.2">
      <c r="B151" s="15" t="s">
        <v>189</v>
      </c>
      <c r="C151" s="16" t="s">
        <v>44</v>
      </c>
      <c r="D151" s="17">
        <v>195</v>
      </c>
      <c r="E151" s="10" t="s">
        <v>190</v>
      </c>
      <c r="F151" s="10" t="s">
        <v>86</v>
      </c>
      <c r="G151" s="33">
        <v>756001026540</v>
      </c>
      <c r="H151" s="18">
        <f>IFERROR(INDEX(#REF!,MATCH(G151,#REF!,0)),G151)</f>
        <v>756001026540</v>
      </c>
      <c r="I151" s="11"/>
      <c r="J151" s="11" t="s">
        <v>68</v>
      </c>
      <c r="K151" s="11"/>
      <c r="L151" s="11" t="s">
        <v>808</v>
      </c>
      <c r="M151" s="11">
        <v>0</v>
      </c>
      <c r="N151" s="19">
        <v>134640</v>
      </c>
      <c r="O151" s="19">
        <v>83525.09</v>
      </c>
      <c r="P151" s="19">
        <v>83525.09</v>
      </c>
      <c r="Q151" s="19">
        <v>57825.09</v>
      </c>
      <c r="R151" s="13">
        <f t="shared" si="30"/>
        <v>25700</v>
      </c>
      <c r="S151" s="11"/>
      <c r="T151" s="19">
        <v>2998.31</v>
      </c>
      <c r="U151" s="11"/>
      <c r="V151" s="19">
        <v>83525.09</v>
      </c>
      <c r="W151" s="19">
        <v>60823.4</v>
      </c>
      <c r="X151" s="19">
        <v>22701.69</v>
      </c>
      <c r="Y151" s="19">
        <f t="shared" si="31"/>
        <v>428.33379487179485</v>
      </c>
      <c r="Z151" s="19">
        <f t="shared" si="32"/>
        <v>5139.9789743589736</v>
      </c>
      <c r="AA151" s="19">
        <f t="shared" si="33"/>
        <v>20560.021025641028</v>
      </c>
      <c r="AB151" s="19">
        <f t="shared" si="34"/>
        <v>5140.005538461538</v>
      </c>
      <c r="AC151" s="19">
        <f t="shared" si="35"/>
        <v>15420.015487179491</v>
      </c>
      <c r="AD151" s="19">
        <f t="shared" si="36"/>
        <v>5140.005538461538</v>
      </c>
      <c r="AE151" s="19">
        <f t="shared" si="37"/>
        <v>10280.009948717954</v>
      </c>
      <c r="AF151" s="19">
        <f t="shared" si="38"/>
        <v>5140.005538461538</v>
      </c>
      <c r="AG151" s="19">
        <f t="shared" si="39"/>
        <v>5140.0044102564161</v>
      </c>
      <c r="AH151" s="19">
        <f t="shared" si="40"/>
        <v>5140.0044102564161</v>
      </c>
      <c r="AI151" s="19">
        <f t="shared" si="41"/>
        <v>0</v>
      </c>
      <c r="AJ151" s="19">
        <f t="shared" si="42"/>
        <v>0</v>
      </c>
      <c r="AK151" s="20">
        <f t="shared" si="43"/>
        <v>0</v>
      </c>
    </row>
    <row r="152" spans="2:37" s="3" customFormat="1" ht="84.75" hidden="1" customHeight="1" outlineLevel="1" x14ac:dyDescent="0.2">
      <c r="B152" s="15" t="s">
        <v>194</v>
      </c>
      <c r="C152" s="16" t="s">
        <v>44</v>
      </c>
      <c r="D152" s="17">
        <v>29</v>
      </c>
      <c r="E152" s="10" t="s">
        <v>113</v>
      </c>
      <c r="F152" s="10" t="s">
        <v>81</v>
      </c>
      <c r="G152" s="33">
        <v>756001026729</v>
      </c>
      <c r="H152" s="18">
        <f>IFERROR(INDEX(#REF!,MATCH(G152,#REF!,0)),G152)</f>
        <v>756001026729</v>
      </c>
      <c r="I152" s="11"/>
      <c r="J152" s="11" t="s">
        <v>68</v>
      </c>
      <c r="K152" s="11"/>
      <c r="L152" s="11" t="s">
        <v>808</v>
      </c>
      <c r="M152" s="11">
        <v>0</v>
      </c>
      <c r="N152" s="19">
        <v>552500</v>
      </c>
      <c r="O152" s="19">
        <v>185100</v>
      </c>
      <c r="P152" s="19">
        <v>2961635.78</v>
      </c>
      <c r="Q152" s="19">
        <v>2776535.78</v>
      </c>
      <c r="R152" s="13">
        <f t="shared" si="30"/>
        <v>185100</v>
      </c>
      <c r="S152" s="11"/>
      <c r="T152" s="19">
        <v>44679.32</v>
      </c>
      <c r="U152" s="11"/>
      <c r="V152" s="19">
        <v>2961635.78</v>
      </c>
      <c r="W152" s="19">
        <v>2821215.1</v>
      </c>
      <c r="X152" s="19">
        <v>140420.68</v>
      </c>
      <c r="Y152" s="19">
        <f t="shared" si="31"/>
        <v>6382.7586206896549</v>
      </c>
      <c r="Z152" s="19">
        <f t="shared" si="32"/>
        <v>76593.113103448268</v>
      </c>
      <c r="AA152" s="19">
        <f t="shared" si="33"/>
        <v>108506.88689655173</v>
      </c>
      <c r="AB152" s="19">
        <f t="shared" si="34"/>
        <v>76593.103448275855</v>
      </c>
      <c r="AC152" s="19">
        <f t="shared" si="35"/>
        <v>31913.783448275877</v>
      </c>
      <c r="AD152" s="19">
        <f t="shared" si="36"/>
        <v>31913.783448275877</v>
      </c>
      <c r="AE152" s="19">
        <f t="shared" si="37"/>
        <v>0</v>
      </c>
      <c r="AF152" s="19">
        <f t="shared" si="38"/>
        <v>0</v>
      </c>
      <c r="AG152" s="19">
        <f t="shared" si="39"/>
        <v>0</v>
      </c>
      <c r="AH152" s="19">
        <f t="shared" si="40"/>
        <v>0</v>
      </c>
      <c r="AI152" s="19">
        <f t="shared" si="41"/>
        <v>0</v>
      </c>
      <c r="AJ152" s="19">
        <f t="shared" si="42"/>
        <v>0</v>
      </c>
      <c r="AK152" s="20">
        <f t="shared" si="43"/>
        <v>0</v>
      </c>
    </row>
    <row r="153" spans="2:37" s="3" customFormat="1" ht="84.75" hidden="1" customHeight="1" outlineLevel="1" x14ac:dyDescent="0.2">
      <c r="B153" s="15" t="s">
        <v>197</v>
      </c>
      <c r="C153" s="16" t="s">
        <v>44</v>
      </c>
      <c r="D153" s="17">
        <v>195</v>
      </c>
      <c r="E153" s="10" t="s">
        <v>188</v>
      </c>
      <c r="F153" s="10" t="s">
        <v>81</v>
      </c>
      <c r="G153" s="33">
        <v>756001029807</v>
      </c>
      <c r="H153" s="18">
        <f>IFERROR(INDEX(#REF!,MATCH(G153,#REF!,0)),G153)</f>
        <v>756001029807</v>
      </c>
      <c r="I153" s="11"/>
      <c r="J153" s="11" t="s">
        <v>68</v>
      </c>
      <c r="K153" s="11"/>
      <c r="L153" s="11" t="s">
        <v>808</v>
      </c>
      <c r="M153" s="11">
        <v>0</v>
      </c>
      <c r="N153" s="19">
        <v>66823.63</v>
      </c>
      <c r="O153" s="19">
        <v>194674.93</v>
      </c>
      <c r="P153" s="19">
        <v>194674.93</v>
      </c>
      <c r="Q153" s="19">
        <v>134774.93</v>
      </c>
      <c r="R153" s="13">
        <f t="shared" si="30"/>
        <v>59900</v>
      </c>
      <c r="S153" s="11"/>
      <c r="T153" s="19">
        <v>6988.31</v>
      </c>
      <c r="U153" s="11"/>
      <c r="V153" s="19">
        <v>194674.93</v>
      </c>
      <c r="W153" s="19">
        <v>141763.24</v>
      </c>
      <c r="X153" s="19">
        <v>52911.69</v>
      </c>
      <c r="Y153" s="19">
        <f t="shared" si="31"/>
        <v>998.3329743589743</v>
      </c>
      <c r="Z153" s="19">
        <f t="shared" si="32"/>
        <v>11979.974871794871</v>
      </c>
      <c r="AA153" s="19">
        <f t="shared" si="33"/>
        <v>47920.025128205132</v>
      </c>
      <c r="AB153" s="19">
        <f t="shared" si="34"/>
        <v>11979.995692307692</v>
      </c>
      <c r="AC153" s="19">
        <f t="shared" si="35"/>
        <v>35940.029435897442</v>
      </c>
      <c r="AD153" s="19">
        <f t="shared" si="36"/>
        <v>11979.995692307692</v>
      </c>
      <c r="AE153" s="19">
        <f t="shared" si="37"/>
        <v>23960.033743589753</v>
      </c>
      <c r="AF153" s="19">
        <f t="shared" si="38"/>
        <v>11979.995692307692</v>
      </c>
      <c r="AG153" s="19">
        <f t="shared" si="39"/>
        <v>11980.038051282061</v>
      </c>
      <c r="AH153" s="19">
        <f t="shared" si="40"/>
        <v>11979.995692307692</v>
      </c>
      <c r="AI153" s="19">
        <f t="shared" si="41"/>
        <v>4.2358974369562929E-2</v>
      </c>
      <c r="AJ153" s="19">
        <f t="shared" si="42"/>
        <v>4.2358974369562929E-2</v>
      </c>
      <c r="AK153" s="20">
        <f t="shared" si="43"/>
        <v>0</v>
      </c>
    </row>
    <row r="154" spans="2:37" s="3" customFormat="1" ht="84.75" hidden="1" customHeight="1" outlineLevel="1" x14ac:dyDescent="0.2">
      <c r="B154" s="15" t="s">
        <v>198</v>
      </c>
      <c r="C154" s="16" t="s">
        <v>44</v>
      </c>
      <c r="D154" s="17">
        <v>195</v>
      </c>
      <c r="E154" s="10" t="s">
        <v>199</v>
      </c>
      <c r="F154" s="10" t="s">
        <v>86</v>
      </c>
      <c r="G154" s="33">
        <v>756001030302</v>
      </c>
      <c r="H154" s="18">
        <f>IFERROR(INDEX(#REF!,MATCH(G154,#REF!,0)),G154)</f>
        <v>756001030302</v>
      </c>
      <c r="I154" s="11"/>
      <c r="J154" s="11" t="s">
        <v>68</v>
      </c>
      <c r="K154" s="11"/>
      <c r="L154" s="11" t="s">
        <v>808</v>
      </c>
      <c r="M154" s="11">
        <v>0</v>
      </c>
      <c r="N154" s="19">
        <v>444745.42</v>
      </c>
      <c r="O154" s="19">
        <v>1043899.94</v>
      </c>
      <c r="P154" s="19">
        <v>1043899.94</v>
      </c>
      <c r="Q154" s="19">
        <v>722699.94</v>
      </c>
      <c r="R154" s="13">
        <f t="shared" si="30"/>
        <v>321200</v>
      </c>
      <c r="S154" s="11"/>
      <c r="T154" s="19">
        <v>37473.31</v>
      </c>
      <c r="U154" s="11"/>
      <c r="V154" s="19">
        <v>1043899.94</v>
      </c>
      <c r="W154" s="19">
        <v>760173.25</v>
      </c>
      <c r="X154" s="19">
        <v>283726.69</v>
      </c>
      <c r="Y154" s="19">
        <f t="shared" si="31"/>
        <v>5353.3330256410254</v>
      </c>
      <c r="Z154" s="19">
        <f t="shared" si="32"/>
        <v>64239.975128205129</v>
      </c>
      <c r="AA154" s="19">
        <f t="shared" si="33"/>
        <v>256960.02487179486</v>
      </c>
      <c r="AB154" s="19">
        <f t="shared" si="34"/>
        <v>64239.996307692301</v>
      </c>
      <c r="AC154" s="19">
        <f t="shared" si="35"/>
        <v>192720.02856410254</v>
      </c>
      <c r="AD154" s="19">
        <f t="shared" si="36"/>
        <v>64239.996307692301</v>
      </c>
      <c r="AE154" s="19">
        <f t="shared" si="37"/>
        <v>128480.03225641024</v>
      </c>
      <c r="AF154" s="19">
        <f t="shared" si="38"/>
        <v>64239.996307692301</v>
      </c>
      <c r="AG154" s="19">
        <f t="shared" si="39"/>
        <v>64240.035948717938</v>
      </c>
      <c r="AH154" s="19">
        <f t="shared" si="40"/>
        <v>64239.996307692301</v>
      </c>
      <c r="AI154" s="19">
        <f t="shared" si="41"/>
        <v>3.9641025636228733E-2</v>
      </c>
      <c r="AJ154" s="19">
        <f t="shared" si="42"/>
        <v>3.9641025636228733E-2</v>
      </c>
      <c r="AK154" s="20">
        <f t="shared" si="43"/>
        <v>0</v>
      </c>
    </row>
    <row r="155" spans="2:37" s="3" customFormat="1" ht="84.75" hidden="1" customHeight="1" outlineLevel="1" x14ac:dyDescent="0.2">
      <c r="B155" s="15" t="s">
        <v>198</v>
      </c>
      <c r="C155" s="16" t="s">
        <v>44</v>
      </c>
      <c r="D155" s="17">
        <v>195</v>
      </c>
      <c r="E155" s="10" t="s">
        <v>199</v>
      </c>
      <c r="F155" s="10" t="s">
        <v>86</v>
      </c>
      <c r="G155" s="33">
        <v>756001030303</v>
      </c>
      <c r="H155" s="18">
        <f>IFERROR(INDEX(#REF!,MATCH(G155,#REF!,0)),G155)</f>
        <v>756001030303</v>
      </c>
      <c r="I155" s="11"/>
      <c r="J155" s="11" t="s">
        <v>68</v>
      </c>
      <c r="K155" s="11"/>
      <c r="L155" s="11" t="s">
        <v>808</v>
      </c>
      <c r="M155" s="11">
        <v>0</v>
      </c>
      <c r="N155" s="19">
        <v>444745.42</v>
      </c>
      <c r="O155" s="19">
        <v>1043899.94</v>
      </c>
      <c r="P155" s="19">
        <v>1043899.94</v>
      </c>
      <c r="Q155" s="19">
        <v>722699.94</v>
      </c>
      <c r="R155" s="13">
        <f t="shared" si="30"/>
        <v>321200</v>
      </c>
      <c r="S155" s="11"/>
      <c r="T155" s="19">
        <v>37473.31</v>
      </c>
      <c r="U155" s="11"/>
      <c r="V155" s="19">
        <v>1043899.94</v>
      </c>
      <c r="W155" s="19">
        <v>760173.25</v>
      </c>
      <c r="X155" s="19">
        <v>283726.69</v>
      </c>
      <c r="Y155" s="19">
        <f t="shared" si="31"/>
        <v>5353.3330256410254</v>
      </c>
      <c r="Z155" s="19">
        <f t="shared" si="32"/>
        <v>64239.975128205129</v>
      </c>
      <c r="AA155" s="19">
        <f t="shared" si="33"/>
        <v>256960.02487179486</v>
      </c>
      <c r="AB155" s="19">
        <f t="shared" si="34"/>
        <v>64239.996307692301</v>
      </c>
      <c r="AC155" s="19">
        <f t="shared" si="35"/>
        <v>192720.02856410254</v>
      </c>
      <c r="AD155" s="19">
        <f t="shared" si="36"/>
        <v>64239.996307692301</v>
      </c>
      <c r="AE155" s="19">
        <f t="shared" si="37"/>
        <v>128480.03225641024</v>
      </c>
      <c r="AF155" s="19">
        <f t="shared" si="38"/>
        <v>64239.996307692301</v>
      </c>
      <c r="AG155" s="19">
        <f t="shared" si="39"/>
        <v>64240.035948717938</v>
      </c>
      <c r="AH155" s="19">
        <f t="shared" si="40"/>
        <v>64239.996307692301</v>
      </c>
      <c r="AI155" s="19">
        <f t="shared" si="41"/>
        <v>3.9641025636228733E-2</v>
      </c>
      <c r="AJ155" s="19">
        <f t="shared" si="42"/>
        <v>3.9641025636228733E-2</v>
      </c>
      <c r="AK155" s="20">
        <f t="shared" si="43"/>
        <v>0</v>
      </c>
    </row>
    <row r="156" spans="2:37" s="3" customFormat="1" ht="32.25" hidden="1" customHeight="1" outlineLevel="1" x14ac:dyDescent="0.2">
      <c r="B156" s="15" t="s">
        <v>200</v>
      </c>
      <c r="C156" s="16" t="s">
        <v>44</v>
      </c>
      <c r="D156" s="17">
        <v>180</v>
      </c>
      <c r="E156" s="10" t="s">
        <v>66</v>
      </c>
      <c r="F156" s="10" t="s">
        <v>67</v>
      </c>
      <c r="G156" s="32">
        <v>33000000847</v>
      </c>
      <c r="H156" s="18">
        <f>IFERROR(INDEX(#REF!,MATCH(G156,#REF!,0)),G156)</f>
        <v>33000000847</v>
      </c>
      <c r="I156" s="11"/>
      <c r="J156" s="11" t="s">
        <v>68</v>
      </c>
      <c r="K156" s="11"/>
      <c r="L156" s="11" t="s">
        <v>808</v>
      </c>
      <c r="M156" s="11" t="s">
        <v>1212</v>
      </c>
      <c r="N156" s="19">
        <v>37262.639999999999</v>
      </c>
      <c r="O156" s="19">
        <v>3668618.28</v>
      </c>
      <c r="P156" s="19">
        <v>3668618.28</v>
      </c>
      <c r="Q156" s="19">
        <v>2751418.28</v>
      </c>
      <c r="R156" s="13">
        <f t="shared" si="30"/>
        <v>917200</v>
      </c>
      <c r="S156" s="11"/>
      <c r="T156" s="19">
        <v>142668.47</v>
      </c>
      <c r="U156" s="11"/>
      <c r="V156" s="19">
        <v>3668618.28</v>
      </c>
      <c r="W156" s="19">
        <v>2894086.75</v>
      </c>
      <c r="X156" s="19">
        <v>774531.53</v>
      </c>
      <c r="Y156" s="19">
        <f t="shared" si="31"/>
        <v>20381.212666666666</v>
      </c>
      <c r="Z156" s="19">
        <f t="shared" si="32"/>
        <v>244574.53333333333</v>
      </c>
      <c r="AA156" s="19">
        <f t="shared" si="33"/>
        <v>672625.46666666667</v>
      </c>
      <c r="AB156" s="19">
        <f t="shared" si="34"/>
        <v>244574.552</v>
      </c>
      <c r="AC156" s="19">
        <f t="shared" si="35"/>
        <v>428050.91466666665</v>
      </c>
      <c r="AD156" s="19">
        <f t="shared" si="36"/>
        <v>244574.552</v>
      </c>
      <c r="AE156" s="19">
        <f t="shared" si="37"/>
        <v>183476.36266666665</v>
      </c>
      <c r="AF156" s="19">
        <f t="shared" si="38"/>
        <v>183476.36266666665</v>
      </c>
      <c r="AG156" s="19">
        <f t="shared" si="39"/>
        <v>0</v>
      </c>
      <c r="AH156" s="19">
        <f t="shared" si="40"/>
        <v>0</v>
      </c>
      <c r="AI156" s="19">
        <f t="shared" si="41"/>
        <v>0</v>
      </c>
      <c r="AJ156" s="19">
        <f t="shared" si="42"/>
        <v>0</v>
      </c>
      <c r="AK156" s="20">
        <f t="shared" si="43"/>
        <v>0</v>
      </c>
    </row>
    <row r="157" spans="2:37" s="3" customFormat="1" ht="84.75" hidden="1" customHeight="1" outlineLevel="1" x14ac:dyDescent="0.2">
      <c r="B157" s="15" t="s">
        <v>201</v>
      </c>
      <c r="C157" s="16" t="s">
        <v>44</v>
      </c>
      <c r="D157" s="17">
        <v>195</v>
      </c>
      <c r="E157" s="10" t="s">
        <v>90</v>
      </c>
      <c r="F157" s="10" t="s">
        <v>86</v>
      </c>
      <c r="G157" s="33">
        <v>756001009009</v>
      </c>
      <c r="H157" s="18">
        <f>IFERROR(INDEX(#REF!,MATCH(G157,#REF!,0)),G157)</f>
        <v>756001009009</v>
      </c>
      <c r="I157" s="11"/>
      <c r="J157" s="11" t="s">
        <v>68</v>
      </c>
      <c r="K157" s="11"/>
      <c r="L157" s="11" t="s">
        <v>1407</v>
      </c>
      <c r="M157" s="11">
        <v>0</v>
      </c>
      <c r="N157" s="19">
        <v>4395</v>
      </c>
      <c r="O157" s="19">
        <v>11050.02</v>
      </c>
      <c r="P157" s="19">
        <v>11050.02</v>
      </c>
      <c r="Q157" s="19">
        <v>7650.02</v>
      </c>
      <c r="R157" s="13">
        <f t="shared" si="30"/>
        <v>3400</v>
      </c>
      <c r="S157" s="11"/>
      <c r="T157" s="22">
        <v>396.69</v>
      </c>
      <c r="U157" s="11"/>
      <c r="V157" s="19">
        <v>11050.02</v>
      </c>
      <c r="W157" s="19">
        <v>8046.71</v>
      </c>
      <c r="X157" s="19">
        <v>3003.31</v>
      </c>
      <c r="Y157" s="19">
        <f t="shared" si="31"/>
        <v>56.666769230769233</v>
      </c>
      <c r="Z157" s="19">
        <f t="shared" si="32"/>
        <v>680.02384615384608</v>
      </c>
      <c r="AA157" s="19">
        <f t="shared" si="33"/>
        <v>2719.9761538461539</v>
      </c>
      <c r="AB157" s="19">
        <f t="shared" si="34"/>
        <v>680.0012307692308</v>
      </c>
      <c r="AC157" s="19">
        <f t="shared" si="35"/>
        <v>2039.974923076923</v>
      </c>
      <c r="AD157" s="19">
        <f t="shared" si="36"/>
        <v>680.0012307692308</v>
      </c>
      <c r="AE157" s="19">
        <f t="shared" si="37"/>
        <v>1359.9736923076921</v>
      </c>
      <c r="AF157" s="19">
        <f t="shared" si="38"/>
        <v>680.0012307692308</v>
      </c>
      <c r="AG157" s="19">
        <f t="shared" si="39"/>
        <v>679.97246153846129</v>
      </c>
      <c r="AH157" s="19">
        <f t="shared" si="40"/>
        <v>679.97246153846129</v>
      </c>
      <c r="AI157" s="19">
        <f t="shared" si="41"/>
        <v>0</v>
      </c>
      <c r="AJ157" s="19">
        <f t="shared" si="42"/>
        <v>0</v>
      </c>
      <c r="AK157" s="20">
        <f t="shared" si="43"/>
        <v>0</v>
      </c>
    </row>
    <row r="158" spans="2:37" s="3" customFormat="1" ht="74.25" hidden="1" customHeight="1" outlineLevel="1" x14ac:dyDescent="0.2">
      <c r="B158" s="15" t="s">
        <v>202</v>
      </c>
      <c r="C158" s="16" t="s">
        <v>44</v>
      </c>
      <c r="D158" s="17">
        <v>183</v>
      </c>
      <c r="E158" s="10" t="s">
        <v>203</v>
      </c>
      <c r="F158" s="10" t="s">
        <v>86</v>
      </c>
      <c r="G158" s="33">
        <v>756001010886</v>
      </c>
      <c r="H158" s="18">
        <f>IFERROR(INDEX(#REF!,MATCH(G158,#REF!,0)),G158)</f>
        <v>756001010886</v>
      </c>
      <c r="I158" s="11"/>
      <c r="J158" s="11" t="s">
        <v>68</v>
      </c>
      <c r="K158" s="11"/>
      <c r="L158" s="11" t="s">
        <v>1407</v>
      </c>
      <c r="M158" s="11">
        <v>0</v>
      </c>
      <c r="N158" s="19">
        <v>21824</v>
      </c>
      <c r="O158" s="19">
        <v>42699.86</v>
      </c>
      <c r="P158" s="19">
        <v>42699.86</v>
      </c>
      <c r="Q158" s="19">
        <v>31499.86</v>
      </c>
      <c r="R158" s="13">
        <f t="shared" si="30"/>
        <v>11200</v>
      </c>
      <c r="S158" s="11"/>
      <c r="T158" s="19">
        <v>1633.31</v>
      </c>
      <c r="U158" s="11"/>
      <c r="V158" s="19">
        <v>42699.86</v>
      </c>
      <c r="W158" s="19">
        <v>33133.17</v>
      </c>
      <c r="X158" s="19">
        <v>9566.69</v>
      </c>
      <c r="Y158" s="19">
        <f t="shared" si="31"/>
        <v>233.33256830601093</v>
      </c>
      <c r="Z158" s="19">
        <f t="shared" si="32"/>
        <v>2799.9728415300547</v>
      </c>
      <c r="AA158" s="19">
        <f t="shared" si="33"/>
        <v>8400.0271584699458</v>
      </c>
      <c r="AB158" s="19">
        <f t="shared" si="34"/>
        <v>2799.9908196721312</v>
      </c>
      <c r="AC158" s="19">
        <f t="shared" si="35"/>
        <v>5600.0363387978141</v>
      </c>
      <c r="AD158" s="19">
        <f t="shared" si="36"/>
        <v>2799.9908196721312</v>
      </c>
      <c r="AE158" s="19">
        <f t="shared" si="37"/>
        <v>2800.0455191256829</v>
      </c>
      <c r="AF158" s="19">
        <f t="shared" si="38"/>
        <v>2799.9908196721312</v>
      </c>
      <c r="AG158" s="19">
        <f t="shared" si="39"/>
        <v>5.4699453551620536E-2</v>
      </c>
      <c r="AH158" s="19">
        <f t="shared" si="40"/>
        <v>5.4699453551620536E-2</v>
      </c>
      <c r="AI158" s="19">
        <f t="shared" si="41"/>
        <v>0</v>
      </c>
      <c r="AJ158" s="19">
        <f t="shared" si="42"/>
        <v>0</v>
      </c>
      <c r="AK158" s="20">
        <f t="shared" si="43"/>
        <v>0</v>
      </c>
    </row>
    <row r="159" spans="2:37" s="3" customFormat="1" ht="74.25" hidden="1" customHeight="1" outlineLevel="1" x14ac:dyDescent="0.2">
      <c r="B159" s="15" t="s">
        <v>202</v>
      </c>
      <c r="C159" s="16" t="s">
        <v>44</v>
      </c>
      <c r="D159" s="17">
        <v>183</v>
      </c>
      <c r="E159" s="10" t="s">
        <v>203</v>
      </c>
      <c r="F159" s="10" t="s">
        <v>86</v>
      </c>
      <c r="G159" s="33">
        <v>756001010887</v>
      </c>
      <c r="H159" s="18">
        <f>IFERROR(INDEX(#REF!,MATCH(G159,#REF!,0)),G159)</f>
        <v>756001010887</v>
      </c>
      <c r="I159" s="11"/>
      <c r="J159" s="11" t="s">
        <v>68</v>
      </c>
      <c r="K159" s="11"/>
      <c r="L159" s="11" t="s">
        <v>1407</v>
      </c>
      <c r="M159" s="11">
        <v>0</v>
      </c>
      <c r="N159" s="19">
        <v>21824</v>
      </c>
      <c r="O159" s="19">
        <v>42699.86</v>
      </c>
      <c r="P159" s="19">
        <v>42699.86</v>
      </c>
      <c r="Q159" s="19">
        <v>31499.86</v>
      </c>
      <c r="R159" s="13">
        <f t="shared" si="30"/>
        <v>11200</v>
      </c>
      <c r="S159" s="11"/>
      <c r="T159" s="19">
        <v>1633.31</v>
      </c>
      <c r="U159" s="11"/>
      <c r="V159" s="19">
        <v>42699.86</v>
      </c>
      <c r="W159" s="19">
        <v>33133.17</v>
      </c>
      <c r="X159" s="19">
        <v>9566.69</v>
      </c>
      <c r="Y159" s="19">
        <f t="shared" si="31"/>
        <v>233.33256830601093</v>
      </c>
      <c r="Z159" s="19">
        <f t="shared" si="32"/>
        <v>2799.9728415300547</v>
      </c>
      <c r="AA159" s="19">
        <f t="shared" si="33"/>
        <v>8400.0271584699458</v>
      </c>
      <c r="AB159" s="19">
        <f t="shared" si="34"/>
        <v>2799.9908196721312</v>
      </c>
      <c r="AC159" s="19">
        <f t="shared" si="35"/>
        <v>5600.0363387978141</v>
      </c>
      <c r="AD159" s="19">
        <f t="shared" si="36"/>
        <v>2799.9908196721312</v>
      </c>
      <c r="AE159" s="19">
        <f t="shared" si="37"/>
        <v>2800.0455191256829</v>
      </c>
      <c r="AF159" s="19">
        <f t="shared" si="38"/>
        <v>2799.9908196721312</v>
      </c>
      <c r="AG159" s="19">
        <f t="shared" si="39"/>
        <v>5.4699453551620536E-2</v>
      </c>
      <c r="AH159" s="19">
        <f t="shared" si="40"/>
        <v>5.4699453551620536E-2</v>
      </c>
      <c r="AI159" s="19">
        <f t="shared" si="41"/>
        <v>0</v>
      </c>
      <c r="AJ159" s="19">
        <f t="shared" si="42"/>
        <v>0</v>
      </c>
      <c r="AK159" s="20">
        <f t="shared" si="43"/>
        <v>0</v>
      </c>
    </row>
    <row r="160" spans="2:37" s="3" customFormat="1" ht="74.25" hidden="1" customHeight="1" outlineLevel="1" x14ac:dyDescent="0.2">
      <c r="B160" s="15" t="s">
        <v>202</v>
      </c>
      <c r="C160" s="16" t="s">
        <v>44</v>
      </c>
      <c r="D160" s="17">
        <v>183</v>
      </c>
      <c r="E160" s="10" t="s">
        <v>203</v>
      </c>
      <c r="F160" s="10" t="s">
        <v>86</v>
      </c>
      <c r="G160" s="33">
        <v>756001010888</v>
      </c>
      <c r="H160" s="18">
        <f>IFERROR(INDEX(#REF!,MATCH(G160,#REF!,0)),G160)</f>
        <v>756001010888</v>
      </c>
      <c r="I160" s="11"/>
      <c r="J160" s="11" t="s">
        <v>68</v>
      </c>
      <c r="K160" s="11"/>
      <c r="L160" s="11" t="s">
        <v>1407</v>
      </c>
      <c r="M160" s="11">
        <v>0</v>
      </c>
      <c r="N160" s="19">
        <v>21824</v>
      </c>
      <c r="O160" s="19">
        <v>42699.86</v>
      </c>
      <c r="P160" s="19">
        <v>42699.86</v>
      </c>
      <c r="Q160" s="19">
        <v>31499.86</v>
      </c>
      <c r="R160" s="13">
        <f t="shared" si="30"/>
        <v>11200</v>
      </c>
      <c r="S160" s="11"/>
      <c r="T160" s="19">
        <v>1633.31</v>
      </c>
      <c r="U160" s="11"/>
      <c r="V160" s="19">
        <v>42699.86</v>
      </c>
      <c r="W160" s="19">
        <v>33133.17</v>
      </c>
      <c r="X160" s="19">
        <v>9566.69</v>
      </c>
      <c r="Y160" s="19">
        <f t="shared" si="31"/>
        <v>233.33256830601093</v>
      </c>
      <c r="Z160" s="19">
        <f t="shared" si="32"/>
        <v>2799.9728415300547</v>
      </c>
      <c r="AA160" s="19">
        <f t="shared" si="33"/>
        <v>8400.0271584699458</v>
      </c>
      <c r="AB160" s="19">
        <f t="shared" si="34"/>
        <v>2799.9908196721312</v>
      </c>
      <c r="AC160" s="19">
        <f t="shared" si="35"/>
        <v>5600.0363387978141</v>
      </c>
      <c r="AD160" s="19">
        <f t="shared" si="36"/>
        <v>2799.9908196721312</v>
      </c>
      <c r="AE160" s="19">
        <f t="shared" si="37"/>
        <v>2800.0455191256829</v>
      </c>
      <c r="AF160" s="19">
        <f t="shared" si="38"/>
        <v>2799.9908196721312</v>
      </c>
      <c r="AG160" s="19">
        <f t="shared" si="39"/>
        <v>5.4699453551620536E-2</v>
      </c>
      <c r="AH160" s="19">
        <f t="shared" si="40"/>
        <v>5.4699453551620536E-2</v>
      </c>
      <c r="AI160" s="19">
        <f t="shared" si="41"/>
        <v>0</v>
      </c>
      <c r="AJ160" s="19">
        <f t="shared" si="42"/>
        <v>0</v>
      </c>
      <c r="AK160" s="20">
        <f t="shared" si="43"/>
        <v>0</v>
      </c>
    </row>
    <row r="161" spans="2:37" s="3" customFormat="1" ht="74.25" hidden="1" customHeight="1" outlineLevel="1" x14ac:dyDescent="0.2">
      <c r="B161" s="15" t="s">
        <v>204</v>
      </c>
      <c r="C161" s="16" t="s">
        <v>44</v>
      </c>
      <c r="D161" s="17">
        <v>183</v>
      </c>
      <c r="E161" s="10" t="s">
        <v>203</v>
      </c>
      <c r="F161" s="10" t="s">
        <v>86</v>
      </c>
      <c r="G161" s="33">
        <v>756001012761</v>
      </c>
      <c r="H161" s="18">
        <f>IFERROR(INDEX(#REF!,MATCH(G161,#REF!,0)),G161)</f>
        <v>756001012761</v>
      </c>
      <c r="I161" s="11"/>
      <c r="J161" s="11" t="s">
        <v>68</v>
      </c>
      <c r="K161" s="11"/>
      <c r="L161" s="11" t="s">
        <v>1407</v>
      </c>
      <c r="M161" s="11">
        <v>0</v>
      </c>
      <c r="N161" s="19">
        <v>16915</v>
      </c>
      <c r="O161" s="19">
        <v>33168.730000000003</v>
      </c>
      <c r="P161" s="19">
        <v>33168.730000000003</v>
      </c>
      <c r="Q161" s="19">
        <v>24468.73</v>
      </c>
      <c r="R161" s="13">
        <f t="shared" si="30"/>
        <v>8700.0000000000036</v>
      </c>
      <c r="S161" s="11"/>
      <c r="T161" s="19">
        <v>1268.75</v>
      </c>
      <c r="U161" s="11"/>
      <c r="V161" s="19">
        <v>33168.730000000003</v>
      </c>
      <c r="W161" s="19">
        <v>25737.48</v>
      </c>
      <c r="X161" s="19">
        <v>7431.25</v>
      </c>
      <c r="Y161" s="19">
        <f t="shared" si="31"/>
        <v>181.24989071038254</v>
      </c>
      <c r="Z161" s="19">
        <f t="shared" si="32"/>
        <v>2174.9994535519127</v>
      </c>
      <c r="AA161" s="19">
        <f t="shared" si="33"/>
        <v>6525.000546448091</v>
      </c>
      <c r="AB161" s="19">
        <f t="shared" si="34"/>
        <v>2174.9986885245908</v>
      </c>
      <c r="AC161" s="19">
        <f t="shared" si="35"/>
        <v>4350.0018579235002</v>
      </c>
      <c r="AD161" s="19">
        <f t="shared" si="36"/>
        <v>2174.9986885245908</v>
      </c>
      <c r="AE161" s="19">
        <f t="shared" si="37"/>
        <v>2175.0031693989094</v>
      </c>
      <c r="AF161" s="19">
        <f t="shared" si="38"/>
        <v>2174.9986885245908</v>
      </c>
      <c r="AG161" s="19">
        <f t="shared" si="39"/>
        <v>4.4808743186877109E-3</v>
      </c>
      <c r="AH161" s="19">
        <f t="shared" si="40"/>
        <v>4.4808743186877109E-3</v>
      </c>
      <c r="AI161" s="19">
        <f t="shared" si="41"/>
        <v>0</v>
      </c>
      <c r="AJ161" s="19">
        <f t="shared" si="42"/>
        <v>0</v>
      </c>
      <c r="AK161" s="20">
        <f t="shared" si="43"/>
        <v>0</v>
      </c>
    </row>
    <row r="162" spans="2:37" s="3" customFormat="1" ht="74.25" hidden="1" customHeight="1" outlineLevel="1" x14ac:dyDescent="0.2">
      <c r="B162" s="15" t="s">
        <v>205</v>
      </c>
      <c r="C162" s="16" t="s">
        <v>44</v>
      </c>
      <c r="D162" s="17">
        <v>195</v>
      </c>
      <c r="E162" s="10" t="s">
        <v>206</v>
      </c>
      <c r="F162" s="10" t="s">
        <v>81</v>
      </c>
      <c r="G162" s="33">
        <v>756001012762</v>
      </c>
      <c r="H162" s="18">
        <f>IFERROR(INDEX(#REF!,MATCH(G162,#REF!,0)),G162)</f>
        <v>756001012762</v>
      </c>
      <c r="I162" s="11"/>
      <c r="J162" s="11" t="s">
        <v>68</v>
      </c>
      <c r="K162" s="11"/>
      <c r="L162" s="11" t="s">
        <v>1407</v>
      </c>
      <c r="M162" s="11">
        <v>0</v>
      </c>
      <c r="N162" s="19">
        <v>2975</v>
      </c>
      <c r="O162" s="19">
        <v>24374.95</v>
      </c>
      <c r="P162" s="19">
        <v>24374.95</v>
      </c>
      <c r="Q162" s="19">
        <v>16874.95</v>
      </c>
      <c r="R162" s="13">
        <f t="shared" si="30"/>
        <v>7500</v>
      </c>
      <c r="S162" s="11"/>
      <c r="T162" s="22">
        <v>875</v>
      </c>
      <c r="U162" s="11"/>
      <c r="V162" s="19">
        <v>24374.95</v>
      </c>
      <c r="W162" s="19">
        <v>17749.95</v>
      </c>
      <c r="X162" s="19">
        <v>6625</v>
      </c>
      <c r="Y162" s="19">
        <f t="shared" si="31"/>
        <v>124.99974358974359</v>
      </c>
      <c r="Z162" s="19">
        <f t="shared" si="32"/>
        <v>1499.998717948718</v>
      </c>
      <c r="AA162" s="19">
        <f t="shared" si="33"/>
        <v>6000.001282051282</v>
      </c>
      <c r="AB162" s="19">
        <f t="shared" si="34"/>
        <v>1499.9969230769229</v>
      </c>
      <c r="AC162" s="19">
        <f t="shared" si="35"/>
        <v>4500.0043589743591</v>
      </c>
      <c r="AD162" s="19">
        <f t="shared" si="36"/>
        <v>1499.9969230769229</v>
      </c>
      <c r="AE162" s="19">
        <f t="shared" si="37"/>
        <v>3000.0074358974362</v>
      </c>
      <c r="AF162" s="19">
        <f t="shared" si="38"/>
        <v>1499.9969230769229</v>
      </c>
      <c r="AG162" s="19">
        <f t="shared" si="39"/>
        <v>1500.0105128205132</v>
      </c>
      <c r="AH162" s="19">
        <f t="shared" si="40"/>
        <v>1499.9969230769229</v>
      </c>
      <c r="AI162" s="19">
        <f t="shared" si="41"/>
        <v>1.3589743590273429E-2</v>
      </c>
      <c r="AJ162" s="19">
        <f t="shared" si="42"/>
        <v>1.3589743590273429E-2</v>
      </c>
      <c r="AK162" s="20">
        <f t="shared" si="43"/>
        <v>0</v>
      </c>
    </row>
    <row r="163" spans="2:37" s="3" customFormat="1" ht="74.25" hidden="1" customHeight="1" outlineLevel="1" x14ac:dyDescent="0.2">
      <c r="B163" s="15" t="s">
        <v>207</v>
      </c>
      <c r="C163" s="16" t="s">
        <v>44</v>
      </c>
      <c r="D163" s="17">
        <v>195</v>
      </c>
      <c r="E163" s="10" t="s">
        <v>206</v>
      </c>
      <c r="F163" s="10" t="s">
        <v>81</v>
      </c>
      <c r="G163" s="33">
        <v>756001012763</v>
      </c>
      <c r="H163" s="18">
        <f>IFERROR(INDEX(#REF!,MATCH(G163,#REF!,0)),G163)</f>
        <v>756001012763</v>
      </c>
      <c r="I163" s="11"/>
      <c r="J163" s="11" t="s">
        <v>68</v>
      </c>
      <c r="K163" s="11"/>
      <c r="L163" s="11" t="s">
        <v>808</v>
      </c>
      <c r="M163" s="11">
        <v>0</v>
      </c>
      <c r="N163" s="19">
        <v>2253</v>
      </c>
      <c r="O163" s="19">
        <v>4550.1099999999997</v>
      </c>
      <c r="P163" s="19">
        <v>4550.1099999999997</v>
      </c>
      <c r="Q163" s="19">
        <v>3150.11</v>
      </c>
      <c r="R163" s="13">
        <f t="shared" si="30"/>
        <v>1399.9999999999995</v>
      </c>
      <c r="S163" s="11"/>
      <c r="T163" s="22">
        <v>163.31</v>
      </c>
      <c r="U163" s="11"/>
      <c r="V163" s="19">
        <v>4550.1099999999997</v>
      </c>
      <c r="W163" s="19">
        <v>3313.42</v>
      </c>
      <c r="X163" s="19">
        <v>1236.69</v>
      </c>
      <c r="Y163" s="19">
        <f t="shared" si="31"/>
        <v>23.333897435897434</v>
      </c>
      <c r="Z163" s="19">
        <f t="shared" si="32"/>
        <v>279.97948717948714</v>
      </c>
      <c r="AA163" s="19">
        <f t="shared" si="33"/>
        <v>1120.0205128205125</v>
      </c>
      <c r="AB163" s="19">
        <f t="shared" si="34"/>
        <v>280.00676923076924</v>
      </c>
      <c r="AC163" s="19">
        <f t="shared" si="35"/>
        <v>840.01374358974329</v>
      </c>
      <c r="AD163" s="19">
        <f t="shared" si="36"/>
        <v>280.00676923076924</v>
      </c>
      <c r="AE163" s="19">
        <f t="shared" si="37"/>
        <v>560.00697435897405</v>
      </c>
      <c r="AF163" s="19">
        <f t="shared" si="38"/>
        <v>280.00676923076924</v>
      </c>
      <c r="AG163" s="19">
        <f t="shared" si="39"/>
        <v>280.00020512820481</v>
      </c>
      <c r="AH163" s="19">
        <f t="shared" si="40"/>
        <v>280.00020512820481</v>
      </c>
      <c r="AI163" s="19">
        <f t="shared" si="41"/>
        <v>0</v>
      </c>
      <c r="AJ163" s="19">
        <f t="shared" si="42"/>
        <v>0</v>
      </c>
      <c r="AK163" s="20">
        <f t="shared" si="43"/>
        <v>0</v>
      </c>
    </row>
    <row r="164" spans="2:37" s="3" customFormat="1" ht="42.75" hidden="1" customHeight="1" outlineLevel="1" x14ac:dyDescent="0.2">
      <c r="B164" s="15" t="s">
        <v>208</v>
      </c>
      <c r="C164" s="16" t="s">
        <v>44</v>
      </c>
      <c r="D164" s="17">
        <v>195</v>
      </c>
      <c r="E164" s="10" t="s">
        <v>209</v>
      </c>
      <c r="F164" s="10" t="s">
        <v>86</v>
      </c>
      <c r="G164" s="33">
        <v>756001012838</v>
      </c>
      <c r="H164" s="18">
        <f>IFERROR(INDEX(#REF!,MATCH(G164,#REF!,0)),G164)</f>
        <v>756001012838</v>
      </c>
      <c r="I164" s="11"/>
      <c r="J164" s="11" t="s">
        <v>68</v>
      </c>
      <c r="K164" s="11"/>
      <c r="L164" s="11" t="s">
        <v>808</v>
      </c>
      <c r="M164" s="11">
        <v>0</v>
      </c>
      <c r="N164" s="19">
        <v>25178</v>
      </c>
      <c r="O164" s="19">
        <v>57524.87</v>
      </c>
      <c r="P164" s="19">
        <v>57524.87</v>
      </c>
      <c r="Q164" s="19">
        <v>39824.870000000003</v>
      </c>
      <c r="R164" s="13">
        <f t="shared" si="30"/>
        <v>17700</v>
      </c>
      <c r="S164" s="11"/>
      <c r="T164" s="19">
        <v>2065</v>
      </c>
      <c r="U164" s="11"/>
      <c r="V164" s="19">
        <v>57524.87</v>
      </c>
      <c r="W164" s="19">
        <v>41889.870000000003</v>
      </c>
      <c r="X164" s="19">
        <v>15635</v>
      </c>
      <c r="Y164" s="19">
        <f t="shared" si="31"/>
        <v>294.99933333333337</v>
      </c>
      <c r="Z164" s="19">
        <f t="shared" si="32"/>
        <v>3539.9966666666669</v>
      </c>
      <c r="AA164" s="19">
        <f t="shared" si="33"/>
        <v>14160.003333333334</v>
      </c>
      <c r="AB164" s="19">
        <f t="shared" si="34"/>
        <v>3539.9920000000002</v>
      </c>
      <c r="AC164" s="19">
        <f t="shared" si="35"/>
        <v>10620.011333333334</v>
      </c>
      <c r="AD164" s="19">
        <f t="shared" si="36"/>
        <v>3539.9920000000002</v>
      </c>
      <c r="AE164" s="19">
        <f t="shared" si="37"/>
        <v>7080.0193333333336</v>
      </c>
      <c r="AF164" s="19">
        <f t="shared" si="38"/>
        <v>3539.9920000000002</v>
      </c>
      <c r="AG164" s="19">
        <f t="shared" si="39"/>
        <v>3540.0273333333334</v>
      </c>
      <c r="AH164" s="19">
        <f t="shared" si="40"/>
        <v>3539.9920000000002</v>
      </c>
      <c r="AI164" s="19">
        <f t="shared" si="41"/>
        <v>3.5333333333255723E-2</v>
      </c>
      <c r="AJ164" s="19">
        <f t="shared" si="42"/>
        <v>3.5333333333255723E-2</v>
      </c>
      <c r="AK164" s="20">
        <f t="shared" si="43"/>
        <v>0</v>
      </c>
    </row>
    <row r="165" spans="2:37" s="3" customFormat="1" ht="42.75" hidden="1" customHeight="1" outlineLevel="1" x14ac:dyDescent="0.2">
      <c r="B165" s="15" t="s">
        <v>210</v>
      </c>
      <c r="C165" s="16" t="s">
        <v>44</v>
      </c>
      <c r="D165" s="17">
        <v>195</v>
      </c>
      <c r="E165" s="10" t="s">
        <v>211</v>
      </c>
      <c r="F165" s="10" t="s">
        <v>86</v>
      </c>
      <c r="G165" s="33">
        <v>756001012861</v>
      </c>
      <c r="H165" s="18">
        <f>IFERROR(INDEX(#REF!,MATCH(G165,#REF!,0)),G165)</f>
        <v>756001012861</v>
      </c>
      <c r="I165" s="11"/>
      <c r="J165" s="11" t="s">
        <v>68</v>
      </c>
      <c r="K165" s="11"/>
      <c r="L165" s="11" t="s">
        <v>808</v>
      </c>
      <c r="M165" s="11">
        <v>0</v>
      </c>
      <c r="N165" s="19">
        <v>12750</v>
      </c>
      <c r="O165" s="19">
        <v>28925.200000000001</v>
      </c>
      <c r="P165" s="19">
        <v>28925.200000000001</v>
      </c>
      <c r="Q165" s="19">
        <v>20025.2</v>
      </c>
      <c r="R165" s="13">
        <f t="shared" si="30"/>
        <v>8900</v>
      </c>
      <c r="S165" s="11"/>
      <c r="T165" s="19">
        <v>1038.31</v>
      </c>
      <c r="U165" s="11"/>
      <c r="V165" s="19">
        <v>28925.200000000001</v>
      </c>
      <c r="W165" s="19">
        <v>21063.51</v>
      </c>
      <c r="X165" s="19">
        <v>7861.69</v>
      </c>
      <c r="Y165" s="19">
        <f t="shared" si="31"/>
        <v>148.33435897435899</v>
      </c>
      <c r="Z165" s="19">
        <f t="shared" si="32"/>
        <v>1779.981794871795</v>
      </c>
      <c r="AA165" s="19">
        <f t="shared" si="33"/>
        <v>7120.0182051282045</v>
      </c>
      <c r="AB165" s="19">
        <f t="shared" si="34"/>
        <v>1780.0123076923078</v>
      </c>
      <c r="AC165" s="19">
        <f t="shared" si="35"/>
        <v>5340.0058974358963</v>
      </c>
      <c r="AD165" s="19">
        <f t="shared" si="36"/>
        <v>1780.0123076923078</v>
      </c>
      <c r="AE165" s="19">
        <f t="shared" si="37"/>
        <v>3559.9935897435885</v>
      </c>
      <c r="AF165" s="19">
        <f t="shared" si="38"/>
        <v>1780.0123076923078</v>
      </c>
      <c r="AG165" s="19">
        <f t="shared" si="39"/>
        <v>1779.9812820512807</v>
      </c>
      <c r="AH165" s="19">
        <f t="shared" si="40"/>
        <v>1779.9812820512807</v>
      </c>
      <c r="AI165" s="19">
        <f t="shared" si="41"/>
        <v>0</v>
      </c>
      <c r="AJ165" s="19">
        <f t="shared" si="42"/>
        <v>0</v>
      </c>
      <c r="AK165" s="20">
        <f t="shared" si="43"/>
        <v>0</v>
      </c>
    </row>
    <row r="166" spans="2:37" s="3" customFormat="1" ht="42.75" hidden="1" customHeight="1" outlineLevel="1" x14ac:dyDescent="0.2">
      <c r="B166" s="15" t="s">
        <v>212</v>
      </c>
      <c r="C166" s="16" t="s">
        <v>44</v>
      </c>
      <c r="D166" s="17">
        <v>195</v>
      </c>
      <c r="E166" s="10" t="s">
        <v>209</v>
      </c>
      <c r="F166" s="10" t="s">
        <v>86</v>
      </c>
      <c r="G166" s="33">
        <v>756001012862</v>
      </c>
      <c r="H166" s="18">
        <f>IFERROR(INDEX(#REF!,MATCH(G166,#REF!,0)),G166)</f>
        <v>756001012862</v>
      </c>
      <c r="I166" s="11"/>
      <c r="J166" s="11" t="s">
        <v>68</v>
      </c>
      <c r="K166" s="11"/>
      <c r="L166" s="11" t="s">
        <v>808</v>
      </c>
      <c r="M166" s="11">
        <v>0</v>
      </c>
      <c r="N166" s="19">
        <v>12750</v>
      </c>
      <c r="O166" s="19">
        <v>28925.200000000001</v>
      </c>
      <c r="P166" s="19">
        <v>28925.200000000001</v>
      </c>
      <c r="Q166" s="19">
        <v>20025.2</v>
      </c>
      <c r="R166" s="13">
        <f t="shared" si="30"/>
        <v>8900</v>
      </c>
      <c r="S166" s="11"/>
      <c r="T166" s="19">
        <v>1038.31</v>
      </c>
      <c r="U166" s="11"/>
      <c r="V166" s="19">
        <v>28925.200000000001</v>
      </c>
      <c r="W166" s="19">
        <v>21063.51</v>
      </c>
      <c r="X166" s="19">
        <v>7861.69</v>
      </c>
      <c r="Y166" s="19">
        <f t="shared" si="31"/>
        <v>148.33435897435899</v>
      </c>
      <c r="Z166" s="19">
        <f t="shared" si="32"/>
        <v>1779.981794871795</v>
      </c>
      <c r="AA166" s="19">
        <f t="shared" si="33"/>
        <v>7120.0182051282045</v>
      </c>
      <c r="AB166" s="19">
        <f t="shared" si="34"/>
        <v>1780.0123076923078</v>
      </c>
      <c r="AC166" s="19">
        <f t="shared" si="35"/>
        <v>5340.0058974358963</v>
      </c>
      <c r="AD166" s="19">
        <f t="shared" si="36"/>
        <v>1780.0123076923078</v>
      </c>
      <c r="AE166" s="19">
        <f t="shared" si="37"/>
        <v>3559.9935897435885</v>
      </c>
      <c r="AF166" s="19">
        <f t="shared" si="38"/>
        <v>1780.0123076923078</v>
      </c>
      <c r="AG166" s="19">
        <f t="shared" si="39"/>
        <v>1779.9812820512807</v>
      </c>
      <c r="AH166" s="19">
        <f t="shared" si="40"/>
        <v>1779.9812820512807</v>
      </c>
      <c r="AI166" s="19">
        <f t="shared" si="41"/>
        <v>0</v>
      </c>
      <c r="AJ166" s="19">
        <f t="shared" si="42"/>
        <v>0</v>
      </c>
      <c r="AK166" s="20">
        <f t="shared" si="43"/>
        <v>0</v>
      </c>
    </row>
    <row r="167" spans="2:37" s="3" customFormat="1" ht="74.25" hidden="1" customHeight="1" outlineLevel="1" x14ac:dyDescent="0.2">
      <c r="B167" s="15" t="s">
        <v>202</v>
      </c>
      <c r="C167" s="16" t="s">
        <v>44</v>
      </c>
      <c r="D167" s="17">
        <v>195</v>
      </c>
      <c r="E167" s="10" t="s">
        <v>203</v>
      </c>
      <c r="F167" s="10" t="s">
        <v>86</v>
      </c>
      <c r="G167" s="33">
        <v>756001013762</v>
      </c>
      <c r="H167" s="18">
        <f>IFERROR(INDEX(#REF!,MATCH(G167,#REF!,0)),G167)</f>
        <v>756001013762</v>
      </c>
      <c r="I167" s="11"/>
      <c r="J167" s="11" t="s">
        <v>68</v>
      </c>
      <c r="K167" s="11"/>
      <c r="L167" s="11" t="s">
        <v>1407</v>
      </c>
      <c r="M167" s="11">
        <v>0</v>
      </c>
      <c r="N167" s="19">
        <v>21824</v>
      </c>
      <c r="O167" s="19">
        <v>41274.86</v>
      </c>
      <c r="P167" s="19">
        <v>41274.86</v>
      </c>
      <c r="Q167" s="19">
        <v>28574.86</v>
      </c>
      <c r="R167" s="13">
        <f t="shared" si="30"/>
        <v>12700</v>
      </c>
      <c r="S167" s="11"/>
      <c r="T167" s="19">
        <v>1481.69</v>
      </c>
      <c r="U167" s="11"/>
      <c r="V167" s="19">
        <v>41274.86</v>
      </c>
      <c r="W167" s="19">
        <v>30056.55</v>
      </c>
      <c r="X167" s="19">
        <v>11218.31</v>
      </c>
      <c r="Y167" s="19">
        <f t="shared" si="31"/>
        <v>211.66594871794871</v>
      </c>
      <c r="Z167" s="19">
        <f t="shared" si="32"/>
        <v>2540.0197435897435</v>
      </c>
      <c r="AA167" s="19">
        <f t="shared" si="33"/>
        <v>10159.980256410257</v>
      </c>
      <c r="AB167" s="19">
        <f t="shared" si="34"/>
        <v>2539.9913846153845</v>
      </c>
      <c r="AC167" s="19">
        <f t="shared" si="35"/>
        <v>7619.9888717948725</v>
      </c>
      <c r="AD167" s="19">
        <f t="shared" si="36"/>
        <v>2539.9913846153845</v>
      </c>
      <c r="AE167" s="19">
        <f t="shared" si="37"/>
        <v>5079.9974871794875</v>
      </c>
      <c r="AF167" s="19">
        <f t="shared" si="38"/>
        <v>2539.9913846153845</v>
      </c>
      <c r="AG167" s="19">
        <f t="shared" si="39"/>
        <v>2540.006102564103</v>
      </c>
      <c r="AH167" s="19">
        <f t="shared" si="40"/>
        <v>2539.9913846153845</v>
      </c>
      <c r="AI167" s="19">
        <f t="shared" si="41"/>
        <v>1.4717948718498519E-2</v>
      </c>
      <c r="AJ167" s="19">
        <f t="shared" si="42"/>
        <v>1.4717948718498519E-2</v>
      </c>
      <c r="AK167" s="20">
        <f t="shared" si="43"/>
        <v>0</v>
      </c>
    </row>
    <row r="168" spans="2:37" s="3" customFormat="1" ht="74.25" hidden="1" customHeight="1" outlineLevel="1" x14ac:dyDescent="0.2">
      <c r="B168" s="15" t="s">
        <v>202</v>
      </c>
      <c r="C168" s="16" t="s">
        <v>44</v>
      </c>
      <c r="D168" s="17">
        <v>195</v>
      </c>
      <c r="E168" s="10" t="s">
        <v>203</v>
      </c>
      <c r="F168" s="10" t="s">
        <v>86</v>
      </c>
      <c r="G168" s="33">
        <v>756001013763</v>
      </c>
      <c r="H168" s="18">
        <f>IFERROR(INDEX(#REF!,MATCH(G168,#REF!,0)),G168)</f>
        <v>756001013763</v>
      </c>
      <c r="I168" s="11"/>
      <c r="J168" s="11" t="s">
        <v>68</v>
      </c>
      <c r="K168" s="11"/>
      <c r="L168" s="11" t="s">
        <v>1407</v>
      </c>
      <c r="M168" s="11">
        <v>0</v>
      </c>
      <c r="N168" s="19">
        <v>21824</v>
      </c>
      <c r="O168" s="19">
        <v>41274.86</v>
      </c>
      <c r="P168" s="19">
        <v>41274.86</v>
      </c>
      <c r="Q168" s="19">
        <v>28574.86</v>
      </c>
      <c r="R168" s="13">
        <f t="shared" si="30"/>
        <v>12700</v>
      </c>
      <c r="S168" s="11"/>
      <c r="T168" s="19">
        <v>1481.69</v>
      </c>
      <c r="U168" s="11"/>
      <c r="V168" s="19">
        <v>41274.86</v>
      </c>
      <c r="W168" s="19">
        <v>30056.55</v>
      </c>
      <c r="X168" s="19">
        <v>11218.31</v>
      </c>
      <c r="Y168" s="19">
        <f t="shared" si="31"/>
        <v>211.66594871794871</v>
      </c>
      <c r="Z168" s="19">
        <f t="shared" si="32"/>
        <v>2540.0197435897435</v>
      </c>
      <c r="AA168" s="19">
        <f t="shared" si="33"/>
        <v>10159.980256410257</v>
      </c>
      <c r="AB168" s="19">
        <f t="shared" si="34"/>
        <v>2539.9913846153845</v>
      </c>
      <c r="AC168" s="19">
        <f t="shared" si="35"/>
        <v>7619.9888717948725</v>
      </c>
      <c r="AD168" s="19">
        <f t="shared" si="36"/>
        <v>2539.9913846153845</v>
      </c>
      <c r="AE168" s="19">
        <f t="shared" si="37"/>
        <v>5079.9974871794875</v>
      </c>
      <c r="AF168" s="19">
        <f t="shared" si="38"/>
        <v>2539.9913846153845</v>
      </c>
      <c r="AG168" s="19">
        <f t="shared" si="39"/>
        <v>2540.006102564103</v>
      </c>
      <c r="AH168" s="19">
        <f t="shared" si="40"/>
        <v>2539.9913846153845</v>
      </c>
      <c r="AI168" s="19">
        <f t="shared" si="41"/>
        <v>1.4717948718498519E-2</v>
      </c>
      <c r="AJ168" s="19">
        <f t="shared" si="42"/>
        <v>1.4717948718498519E-2</v>
      </c>
      <c r="AK168" s="20">
        <f t="shared" si="43"/>
        <v>0</v>
      </c>
    </row>
    <row r="169" spans="2:37" s="3" customFormat="1" ht="74.25" hidden="1" customHeight="1" outlineLevel="1" x14ac:dyDescent="0.2">
      <c r="B169" s="15" t="s">
        <v>202</v>
      </c>
      <c r="C169" s="16" t="s">
        <v>44</v>
      </c>
      <c r="D169" s="17">
        <v>195</v>
      </c>
      <c r="E169" s="10" t="s">
        <v>203</v>
      </c>
      <c r="F169" s="10" t="s">
        <v>86</v>
      </c>
      <c r="G169" s="33">
        <v>756001013764</v>
      </c>
      <c r="H169" s="18">
        <f>IFERROR(INDEX(#REF!,MATCH(G169,#REF!,0)),G169)</f>
        <v>756001013764</v>
      </c>
      <c r="I169" s="11"/>
      <c r="J169" s="11" t="s">
        <v>68</v>
      </c>
      <c r="K169" s="11"/>
      <c r="L169" s="11" t="s">
        <v>1407</v>
      </c>
      <c r="M169" s="11">
        <v>0</v>
      </c>
      <c r="N169" s="19">
        <v>21824</v>
      </c>
      <c r="O169" s="19">
        <v>41274.79</v>
      </c>
      <c r="P169" s="19">
        <v>41274.79</v>
      </c>
      <c r="Q169" s="19">
        <v>28574.79</v>
      </c>
      <c r="R169" s="13">
        <f t="shared" si="30"/>
        <v>12700</v>
      </c>
      <c r="S169" s="11"/>
      <c r="T169" s="19">
        <v>1481.69</v>
      </c>
      <c r="U169" s="11"/>
      <c r="V169" s="19">
        <v>41274.79</v>
      </c>
      <c r="W169" s="19">
        <v>30056.48</v>
      </c>
      <c r="X169" s="19">
        <v>11218.31</v>
      </c>
      <c r="Y169" s="19">
        <f t="shared" si="31"/>
        <v>211.66558974358975</v>
      </c>
      <c r="Z169" s="19">
        <f t="shared" si="32"/>
        <v>2540.0179487179489</v>
      </c>
      <c r="AA169" s="19">
        <f t="shared" si="33"/>
        <v>10159.982051282052</v>
      </c>
      <c r="AB169" s="19">
        <f t="shared" si="34"/>
        <v>2539.987076923077</v>
      </c>
      <c r="AC169" s="19">
        <f t="shared" si="35"/>
        <v>7619.994974358975</v>
      </c>
      <c r="AD169" s="19">
        <f t="shared" si="36"/>
        <v>2539.987076923077</v>
      </c>
      <c r="AE169" s="19">
        <f t="shared" si="37"/>
        <v>5080.0078974358985</v>
      </c>
      <c r="AF169" s="19">
        <f t="shared" si="38"/>
        <v>2539.987076923077</v>
      </c>
      <c r="AG169" s="19">
        <f t="shared" si="39"/>
        <v>2540.0208205128215</v>
      </c>
      <c r="AH169" s="19">
        <f t="shared" si="40"/>
        <v>2539.987076923077</v>
      </c>
      <c r="AI169" s="19">
        <f t="shared" si="41"/>
        <v>3.3743589744517521E-2</v>
      </c>
      <c r="AJ169" s="19">
        <f t="shared" si="42"/>
        <v>3.3743589744517521E-2</v>
      </c>
      <c r="AK169" s="20">
        <f t="shared" si="43"/>
        <v>0</v>
      </c>
    </row>
    <row r="170" spans="2:37" s="3" customFormat="1" ht="74.25" hidden="1" customHeight="1" outlineLevel="1" x14ac:dyDescent="0.2">
      <c r="B170" s="15" t="s">
        <v>202</v>
      </c>
      <c r="C170" s="16" t="s">
        <v>44</v>
      </c>
      <c r="D170" s="17">
        <v>195</v>
      </c>
      <c r="E170" s="10" t="s">
        <v>203</v>
      </c>
      <c r="F170" s="10" t="s">
        <v>86</v>
      </c>
      <c r="G170" s="33">
        <v>756001013765</v>
      </c>
      <c r="H170" s="18">
        <f>IFERROR(INDEX(#REF!,MATCH(G170,#REF!,0)),G170)</f>
        <v>756001013765</v>
      </c>
      <c r="I170" s="11"/>
      <c r="J170" s="11" t="s">
        <v>68</v>
      </c>
      <c r="K170" s="11"/>
      <c r="L170" s="11" t="s">
        <v>1407</v>
      </c>
      <c r="M170" s="11">
        <v>0</v>
      </c>
      <c r="N170" s="19">
        <v>21824</v>
      </c>
      <c r="O170" s="19">
        <v>41274.79</v>
      </c>
      <c r="P170" s="19">
        <v>41274.79</v>
      </c>
      <c r="Q170" s="19">
        <v>28574.79</v>
      </c>
      <c r="R170" s="13">
        <f t="shared" si="30"/>
        <v>12700</v>
      </c>
      <c r="S170" s="11"/>
      <c r="T170" s="19">
        <v>1481.69</v>
      </c>
      <c r="U170" s="11"/>
      <c r="V170" s="19">
        <v>41274.79</v>
      </c>
      <c r="W170" s="19">
        <v>30056.48</v>
      </c>
      <c r="X170" s="19">
        <v>11218.31</v>
      </c>
      <c r="Y170" s="19">
        <f t="shared" si="31"/>
        <v>211.66558974358975</v>
      </c>
      <c r="Z170" s="19">
        <f t="shared" si="32"/>
        <v>2540.0179487179489</v>
      </c>
      <c r="AA170" s="19">
        <f t="shared" si="33"/>
        <v>10159.982051282052</v>
      </c>
      <c r="AB170" s="19">
        <f t="shared" si="34"/>
        <v>2539.987076923077</v>
      </c>
      <c r="AC170" s="19">
        <f t="shared" si="35"/>
        <v>7619.994974358975</v>
      </c>
      <c r="AD170" s="19">
        <f t="shared" si="36"/>
        <v>2539.987076923077</v>
      </c>
      <c r="AE170" s="19">
        <f t="shared" si="37"/>
        <v>5080.0078974358985</v>
      </c>
      <c r="AF170" s="19">
        <f t="shared" si="38"/>
        <v>2539.987076923077</v>
      </c>
      <c r="AG170" s="19">
        <f t="shared" si="39"/>
        <v>2540.0208205128215</v>
      </c>
      <c r="AH170" s="19">
        <f t="shared" si="40"/>
        <v>2539.987076923077</v>
      </c>
      <c r="AI170" s="19">
        <f t="shared" si="41"/>
        <v>3.3743589744517521E-2</v>
      </c>
      <c r="AJ170" s="19">
        <f t="shared" si="42"/>
        <v>3.3743589744517521E-2</v>
      </c>
      <c r="AK170" s="20">
        <f t="shared" si="43"/>
        <v>0</v>
      </c>
    </row>
    <row r="171" spans="2:37" s="3" customFormat="1" ht="74.25" hidden="1" customHeight="1" outlineLevel="1" x14ac:dyDescent="0.2">
      <c r="B171" s="15" t="s">
        <v>202</v>
      </c>
      <c r="C171" s="16" t="s">
        <v>44</v>
      </c>
      <c r="D171" s="17">
        <v>195</v>
      </c>
      <c r="E171" s="10" t="s">
        <v>203</v>
      </c>
      <c r="F171" s="10" t="s">
        <v>86</v>
      </c>
      <c r="G171" s="33">
        <v>756001013766</v>
      </c>
      <c r="H171" s="18">
        <f>IFERROR(INDEX(#REF!,MATCH(G171,#REF!,0)),G171)</f>
        <v>756001013766</v>
      </c>
      <c r="I171" s="11"/>
      <c r="J171" s="11" t="s">
        <v>68</v>
      </c>
      <c r="K171" s="11"/>
      <c r="L171" s="11" t="s">
        <v>1407</v>
      </c>
      <c r="M171" s="11">
        <v>0</v>
      </c>
      <c r="N171" s="19">
        <v>21824</v>
      </c>
      <c r="O171" s="19">
        <v>41274.79</v>
      </c>
      <c r="P171" s="19">
        <v>41274.79</v>
      </c>
      <c r="Q171" s="19">
        <v>28574.79</v>
      </c>
      <c r="R171" s="13">
        <f t="shared" si="30"/>
        <v>12700</v>
      </c>
      <c r="S171" s="11"/>
      <c r="T171" s="19">
        <v>1481.69</v>
      </c>
      <c r="U171" s="11"/>
      <c r="V171" s="19">
        <v>41274.79</v>
      </c>
      <c r="W171" s="19">
        <v>30056.48</v>
      </c>
      <c r="X171" s="19">
        <v>11218.31</v>
      </c>
      <c r="Y171" s="19">
        <f t="shared" si="31"/>
        <v>211.66558974358975</v>
      </c>
      <c r="Z171" s="19">
        <f t="shared" si="32"/>
        <v>2540.0179487179489</v>
      </c>
      <c r="AA171" s="19">
        <f t="shared" si="33"/>
        <v>10159.982051282052</v>
      </c>
      <c r="AB171" s="19">
        <f t="shared" si="34"/>
        <v>2539.987076923077</v>
      </c>
      <c r="AC171" s="19">
        <f t="shared" si="35"/>
        <v>7619.994974358975</v>
      </c>
      <c r="AD171" s="19">
        <f t="shared" si="36"/>
        <v>2539.987076923077</v>
      </c>
      <c r="AE171" s="19">
        <f t="shared" si="37"/>
        <v>5080.0078974358985</v>
      </c>
      <c r="AF171" s="19">
        <f t="shared" si="38"/>
        <v>2539.987076923077</v>
      </c>
      <c r="AG171" s="19">
        <f t="shared" si="39"/>
        <v>2540.0208205128215</v>
      </c>
      <c r="AH171" s="19">
        <f t="shared" si="40"/>
        <v>2539.987076923077</v>
      </c>
      <c r="AI171" s="19">
        <f t="shared" si="41"/>
        <v>3.3743589744517521E-2</v>
      </c>
      <c r="AJ171" s="19">
        <f t="shared" si="42"/>
        <v>3.3743589744517521E-2</v>
      </c>
      <c r="AK171" s="20">
        <f t="shared" si="43"/>
        <v>0</v>
      </c>
    </row>
    <row r="172" spans="2:37" s="3" customFormat="1" ht="74.25" hidden="1" customHeight="1" outlineLevel="1" x14ac:dyDescent="0.2">
      <c r="B172" s="15" t="s">
        <v>213</v>
      </c>
      <c r="C172" s="16" t="s">
        <v>44</v>
      </c>
      <c r="D172" s="17">
        <v>195</v>
      </c>
      <c r="E172" s="10" t="s">
        <v>203</v>
      </c>
      <c r="F172" s="10" t="s">
        <v>86</v>
      </c>
      <c r="G172" s="33">
        <v>756001026448</v>
      </c>
      <c r="H172" s="18">
        <f>IFERROR(INDEX(#REF!,MATCH(G172,#REF!,0)),G172)</f>
        <v>756001026448</v>
      </c>
      <c r="I172" s="11"/>
      <c r="J172" s="11" t="s">
        <v>68</v>
      </c>
      <c r="K172" s="11"/>
      <c r="L172" s="11" t="s">
        <v>808</v>
      </c>
      <c r="M172" s="11">
        <v>0</v>
      </c>
      <c r="N172" s="19">
        <v>21824</v>
      </c>
      <c r="O172" s="19">
        <v>41274.79</v>
      </c>
      <c r="P172" s="19">
        <v>41274.79</v>
      </c>
      <c r="Q172" s="19">
        <v>28574.79</v>
      </c>
      <c r="R172" s="13">
        <f t="shared" si="30"/>
        <v>12700</v>
      </c>
      <c r="S172" s="11"/>
      <c r="T172" s="19">
        <v>1481.69</v>
      </c>
      <c r="U172" s="11"/>
      <c r="V172" s="19">
        <v>41274.79</v>
      </c>
      <c r="W172" s="19">
        <v>30056.48</v>
      </c>
      <c r="X172" s="19">
        <v>11218.31</v>
      </c>
      <c r="Y172" s="19">
        <f t="shared" si="31"/>
        <v>211.66558974358975</v>
      </c>
      <c r="Z172" s="19">
        <f t="shared" si="32"/>
        <v>2540.0179487179489</v>
      </c>
      <c r="AA172" s="19">
        <f t="shared" si="33"/>
        <v>10159.982051282052</v>
      </c>
      <c r="AB172" s="19">
        <f t="shared" si="34"/>
        <v>2539.987076923077</v>
      </c>
      <c r="AC172" s="19">
        <f t="shared" si="35"/>
        <v>7619.994974358975</v>
      </c>
      <c r="AD172" s="19">
        <f t="shared" si="36"/>
        <v>2539.987076923077</v>
      </c>
      <c r="AE172" s="19">
        <f t="shared" si="37"/>
        <v>5080.0078974358985</v>
      </c>
      <c r="AF172" s="19">
        <f t="shared" si="38"/>
        <v>2539.987076923077</v>
      </c>
      <c r="AG172" s="19">
        <f t="shared" si="39"/>
        <v>2540.0208205128215</v>
      </c>
      <c r="AH172" s="19">
        <f t="shared" si="40"/>
        <v>2539.987076923077</v>
      </c>
      <c r="AI172" s="19">
        <f t="shared" si="41"/>
        <v>3.3743589744517521E-2</v>
      </c>
      <c r="AJ172" s="19">
        <f t="shared" si="42"/>
        <v>3.3743589744517521E-2</v>
      </c>
      <c r="AK172" s="20">
        <f t="shared" si="43"/>
        <v>0</v>
      </c>
    </row>
    <row r="173" spans="2:37" s="3" customFormat="1" ht="74.25" hidden="1" customHeight="1" outlineLevel="1" x14ac:dyDescent="0.2">
      <c r="B173" s="15" t="s">
        <v>214</v>
      </c>
      <c r="C173" s="16" t="s">
        <v>44</v>
      </c>
      <c r="D173" s="17">
        <v>195</v>
      </c>
      <c r="E173" s="10" t="s">
        <v>203</v>
      </c>
      <c r="F173" s="10" t="s">
        <v>86</v>
      </c>
      <c r="G173" s="33">
        <v>756001026449</v>
      </c>
      <c r="H173" s="18">
        <f>IFERROR(INDEX(#REF!,MATCH(G173,#REF!,0)),G173)</f>
        <v>756001026449</v>
      </c>
      <c r="I173" s="11"/>
      <c r="J173" s="11" t="s">
        <v>68</v>
      </c>
      <c r="K173" s="11"/>
      <c r="L173" s="11" t="s">
        <v>808</v>
      </c>
      <c r="M173" s="11">
        <v>0</v>
      </c>
      <c r="N173" s="19">
        <v>21824</v>
      </c>
      <c r="O173" s="19">
        <v>41274.79</v>
      </c>
      <c r="P173" s="19">
        <v>41274.79</v>
      </c>
      <c r="Q173" s="19">
        <v>28574.79</v>
      </c>
      <c r="R173" s="13">
        <f t="shared" si="30"/>
        <v>12700</v>
      </c>
      <c r="S173" s="11"/>
      <c r="T173" s="19">
        <v>1481.69</v>
      </c>
      <c r="U173" s="11"/>
      <c r="V173" s="19">
        <v>41274.79</v>
      </c>
      <c r="W173" s="19">
        <v>30056.48</v>
      </c>
      <c r="X173" s="19">
        <v>11218.31</v>
      </c>
      <c r="Y173" s="19">
        <f t="shared" si="31"/>
        <v>211.66558974358975</v>
      </c>
      <c r="Z173" s="19">
        <f t="shared" si="32"/>
        <v>2540.0179487179489</v>
      </c>
      <c r="AA173" s="19">
        <f t="shared" si="33"/>
        <v>10159.982051282052</v>
      </c>
      <c r="AB173" s="19">
        <f t="shared" si="34"/>
        <v>2539.987076923077</v>
      </c>
      <c r="AC173" s="19">
        <f t="shared" si="35"/>
        <v>7619.994974358975</v>
      </c>
      <c r="AD173" s="19">
        <f t="shared" si="36"/>
        <v>2539.987076923077</v>
      </c>
      <c r="AE173" s="19">
        <f t="shared" si="37"/>
        <v>5080.0078974358985</v>
      </c>
      <c r="AF173" s="19">
        <f t="shared" si="38"/>
        <v>2539.987076923077</v>
      </c>
      <c r="AG173" s="19">
        <f t="shared" si="39"/>
        <v>2540.0208205128215</v>
      </c>
      <c r="AH173" s="19">
        <f t="shared" si="40"/>
        <v>2539.987076923077</v>
      </c>
      <c r="AI173" s="19">
        <f t="shared" si="41"/>
        <v>3.3743589744517521E-2</v>
      </c>
      <c r="AJ173" s="19">
        <f t="shared" si="42"/>
        <v>3.3743589744517521E-2</v>
      </c>
      <c r="AK173" s="20">
        <f t="shared" si="43"/>
        <v>0</v>
      </c>
    </row>
    <row r="174" spans="2:37" s="3" customFormat="1" ht="74.25" hidden="1" customHeight="1" outlineLevel="1" x14ac:dyDescent="0.2">
      <c r="B174" s="15" t="s">
        <v>214</v>
      </c>
      <c r="C174" s="16" t="s">
        <v>44</v>
      </c>
      <c r="D174" s="17">
        <v>195</v>
      </c>
      <c r="E174" s="10" t="s">
        <v>203</v>
      </c>
      <c r="F174" s="10" t="s">
        <v>86</v>
      </c>
      <c r="G174" s="33">
        <v>756001026450</v>
      </c>
      <c r="H174" s="18">
        <f>IFERROR(INDEX(#REF!,MATCH(G174,#REF!,0)),G174)</f>
        <v>756001026450</v>
      </c>
      <c r="I174" s="11"/>
      <c r="J174" s="11" t="s">
        <v>68</v>
      </c>
      <c r="K174" s="11"/>
      <c r="L174" s="11" t="s">
        <v>808</v>
      </c>
      <c r="M174" s="11">
        <v>0</v>
      </c>
      <c r="N174" s="19">
        <v>21824</v>
      </c>
      <c r="O174" s="19">
        <v>41274.79</v>
      </c>
      <c r="P174" s="19">
        <v>41274.79</v>
      </c>
      <c r="Q174" s="19">
        <v>28574.79</v>
      </c>
      <c r="R174" s="13">
        <f t="shared" si="30"/>
        <v>12700</v>
      </c>
      <c r="S174" s="11"/>
      <c r="T174" s="19">
        <v>1481.69</v>
      </c>
      <c r="U174" s="11"/>
      <c r="V174" s="19">
        <v>41274.79</v>
      </c>
      <c r="W174" s="19">
        <v>30056.48</v>
      </c>
      <c r="X174" s="19">
        <v>11218.31</v>
      </c>
      <c r="Y174" s="19">
        <f t="shared" si="31"/>
        <v>211.66558974358975</v>
      </c>
      <c r="Z174" s="19">
        <f t="shared" si="32"/>
        <v>2540.0179487179489</v>
      </c>
      <c r="AA174" s="19">
        <f t="shared" si="33"/>
        <v>10159.982051282052</v>
      </c>
      <c r="AB174" s="19">
        <f t="shared" si="34"/>
        <v>2539.987076923077</v>
      </c>
      <c r="AC174" s="19">
        <f t="shared" si="35"/>
        <v>7619.994974358975</v>
      </c>
      <c r="AD174" s="19">
        <f t="shared" si="36"/>
        <v>2539.987076923077</v>
      </c>
      <c r="AE174" s="19">
        <f t="shared" si="37"/>
        <v>5080.0078974358985</v>
      </c>
      <c r="AF174" s="19">
        <f t="shared" si="38"/>
        <v>2539.987076923077</v>
      </c>
      <c r="AG174" s="19">
        <f t="shared" si="39"/>
        <v>2540.0208205128215</v>
      </c>
      <c r="AH174" s="19">
        <f t="shared" si="40"/>
        <v>2539.987076923077</v>
      </c>
      <c r="AI174" s="19">
        <f t="shared" si="41"/>
        <v>3.3743589744517521E-2</v>
      </c>
      <c r="AJ174" s="19">
        <f t="shared" si="42"/>
        <v>3.3743589744517521E-2</v>
      </c>
      <c r="AK174" s="20">
        <f t="shared" si="43"/>
        <v>0</v>
      </c>
    </row>
    <row r="175" spans="2:37" s="3" customFormat="1" ht="74.25" hidden="1" customHeight="1" outlineLevel="1" x14ac:dyDescent="0.2">
      <c r="B175" s="15" t="s">
        <v>214</v>
      </c>
      <c r="C175" s="16" t="s">
        <v>44</v>
      </c>
      <c r="D175" s="17">
        <v>195</v>
      </c>
      <c r="E175" s="10" t="s">
        <v>203</v>
      </c>
      <c r="F175" s="10" t="s">
        <v>86</v>
      </c>
      <c r="G175" s="33">
        <v>756001026451</v>
      </c>
      <c r="H175" s="18">
        <f>IFERROR(INDEX(#REF!,MATCH(G175,#REF!,0)),G175)</f>
        <v>756001026451</v>
      </c>
      <c r="I175" s="11"/>
      <c r="J175" s="11" t="s">
        <v>68</v>
      </c>
      <c r="K175" s="11"/>
      <c r="L175" s="11" t="s">
        <v>808</v>
      </c>
      <c r="M175" s="11">
        <v>0</v>
      </c>
      <c r="N175" s="19">
        <v>21824</v>
      </c>
      <c r="O175" s="19">
        <v>41274.79</v>
      </c>
      <c r="P175" s="19">
        <v>41274.79</v>
      </c>
      <c r="Q175" s="19">
        <v>28574.79</v>
      </c>
      <c r="R175" s="13">
        <f t="shared" si="30"/>
        <v>12700</v>
      </c>
      <c r="S175" s="11"/>
      <c r="T175" s="19">
        <v>1481.69</v>
      </c>
      <c r="U175" s="11"/>
      <c r="V175" s="19">
        <v>41274.79</v>
      </c>
      <c r="W175" s="19">
        <v>30056.48</v>
      </c>
      <c r="X175" s="19">
        <v>11218.31</v>
      </c>
      <c r="Y175" s="19">
        <f t="shared" si="31"/>
        <v>211.66558974358975</v>
      </c>
      <c r="Z175" s="19">
        <f t="shared" si="32"/>
        <v>2540.0179487179489</v>
      </c>
      <c r="AA175" s="19">
        <f t="shared" si="33"/>
        <v>10159.982051282052</v>
      </c>
      <c r="AB175" s="19">
        <f t="shared" si="34"/>
        <v>2539.987076923077</v>
      </c>
      <c r="AC175" s="19">
        <f t="shared" si="35"/>
        <v>7619.994974358975</v>
      </c>
      <c r="AD175" s="19">
        <f t="shared" si="36"/>
        <v>2539.987076923077</v>
      </c>
      <c r="AE175" s="19">
        <f t="shared" si="37"/>
        <v>5080.0078974358985</v>
      </c>
      <c r="AF175" s="19">
        <f t="shared" si="38"/>
        <v>2539.987076923077</v>
      </c>
      <c r="AG175" s="19">
        <f t="shared" si="39"/>
        <v>2540.0208205128215</v>
      </c>
      <c r="AH175" s="19">
        <f t="shared" si="40"/>
        <v>2539.987076923077</v>
      </c>
      <c r="AI175" s="19">
        <f t="shared" si="41"/>
        <v>3.3743589744517521E-2</v>
      </c>
      <c r="AJ175" s="19">
        <f t="shared" si="42"/>
        <v>3.3743589744517521E-2</v>
      </c>
      <c r="AK175" s="20">
        <f t="shared" si="43"/>
        <v>0</v>
      </c>
    </row>
    <row r="176" spans="2:37" s="3" customFormat="1" ht="74.25" hidden="1" customHeight="1" outlineLevel="1" x14ac:dyDescent="0.2">
      <c r="B176" s="15" t="s">
        <v>214</v>
      </c>
      <c r="C176" s="16" t="s">
        <v>44</v>
      </c>
      <c r="D176" s="17">
        <v>195</v>
      </c>
      <c r="E176" s="10" t="s">
        <v>203</v>
      </c>
      <c r="F176" s="10" t="s">
        <v>86</v>
      </c>
      <c r="G176" s="33">
        <v>756001026452</v>
      </c>
      <c r="H176" s="18">
        <f>IFERROR(INDEX(#REF!,MATCH(G176,#REF!,0)),G176)</f>
        <v>756001026452</v>
      </c>
      <c r="I176" s="11"/>
      <c r="J176" s="11" t="s">
        <v>68</v>
      </c>
      <c r="K176" s="11"/>
      <c r="L176" s="11" t="s">
        <v>808</v>
      </c>
      <c r="M176" s="11">
        <v>0</v>
      </c>
      <c r="N176" s="19">
        <v>21824</v>
      </c>
      <c r="O176" s="19">
        <v>41274.79</v>
      </c>
      <c r="P176" s="19">
        <v>41274.79</v>
      </c>
      <c r="Q176" s="19">
        <v>28574.79</v>
      </c>
      <c r="R176" s="13">
        <f t="shared" si="30"/>
        <v>12700</v>
      </c>
      <c r="S176" s="11"/>
      <c r="T176" s="19">
        <v>1481.69</v>
      </c>
      <c r="U176" s="11"/>
      <c r="V176" s="19">
        <v>41274.79</v>
      </c>
      <c r="W176" s="19">
        <v>30056.48</v>
      </c>
      <c r="X176" s="19">
        <v>11218.31</v>
      </c>
      <c r="Y176" s="19">
        <f t="shared" si="31"/>
        <v>211.66558974358975</v>
      </c>
      <c r="Z176" s="19">
        <f t="shared" si="32"/>
        <v>2540.0179487179489</v>
      </c>
      <c r="AA176" s="19">
        <f t="shared" si="33"/>
        <v>10159.982051282052</v>
      </c>
      <c r="AB176" s="19">
        <f t="shared" si="34"/>
        <v>2539.987076923077</v>
      </c>
      <c r="AC176" s="19">
        <f t="shared" si="35"/>
        <v>7619.994974358975</v>
      </c>
      <c r="AD176" s="19">
        <f t="shared" si="36"/>
        <v>2539.987076923077</v>
      </c>
      <c r="AE176" s="19">
        <f t="shared" si="37"/>
        <v>5080.0078974358985</v>
      </c>
      <c r="AF176" s="19">
        <f t="shared" si="38"/>
        <v>2539.987076923077</v>
      </c>
      <c r="AG176" s="19">
        <f t="shared" si="39"/>
        <v>2540.0208205128215</v>
      </c>
      <c r="AH176" s="19">
        <f t="shared" si="40"/>
        <v>2539.987076923077</v>
      </c>
      <c r="AI176" s="19">
        <f t="shared" si="41"/>
        <v>3.3743589744517521E-2</v>
      </c>
      <c r="AJ176" s="19">
        <f t="shared" si="42"/>
        <v>3.3743589744517521E-2</v>
      </c>
      <c r="AK176" s="20">
        <f t="shared" si="43"/>
        <v>0</v>
      </c>
    </row>
    <row r="177" spans="2:37" s="3" customFormat="1" ht="74.25" hidden="1" customHeight="1" outlineLevel="1" x14ac:dyDescent="0.2">
      <c r="B177" s="15" t="s">
        <v>214</v>
      </c>
      <c r="C177" s="16" t="s">
        <v>44</v>
      </c>
      <c r="D177" s="17">
        <v>195</v>
      </c>
      <c r="E177" s="10" t="s">
        <v>203</v>
      </c>
      <c r="F177" s="10" t="s">
        <v>86</v>
      </c>
      <c r="G177" s="33">
        <v>756001026453</v>
      </c>
      <c r="H177" s="18">
        <f>IFERROR(INDEX(#REF!,MATCH(G177,#REF!,0)),G177)</f>
        <v>756001026453</v>
      </c>
      <c r="I177" s="11"/>
      <c r="J177" s="11" t="s">
        <v>68</v>
      </c>
      <c r="K177" s="11"/>
      <c r="L177" s="11" t="s">
        <v>808</v>
      </c>
      <c r="M177" s="11">
        <v>0</v>
      </c>
      <c r="N177" s="19">
        <v>21824</v>
      </c>
      <c r="O177" s="19">
        <v>41274.79</v>
      </c>
      <c r="P177" s="19">
        <v>41274.79</v>
      </c>
      <c r="Q177" s="19">
        <v>28574.79</v>
      </c>
      <c r="R177" s="13">
        <f t="shared" si="30"/>
        <v>12700</v>
      </c>
      <c r="S177" s="11"/>
      <c r="T177" s="19">
        <v>1481.69</v>
      </c>
      <c r="U177" s="11"/>
      <c r="V177" s="19">
        <v>41274.79</v>
      </c>
      <c r="W177" s="19">
        <v>30056.48</v>
      </c>
      <c r="X177" s="19">
        <v>11218.31</v>
      </c>
      <c r="Y177" s="19">
        <f t="shared" si="31"/>
        <v>211.66558974358975</v>
      </c>
      <c r="Z177" s="19">
        <f t="shared" si="32"/>
        <v>2540.0179487179489</v>
      </c>
      <c r="AA177" s="19">
        <f t="shared" si="33"/>
        <v>10159.982051282052</v>
      </c>
      <c r="AB177" s="19">
        <f t="shared" si="34"/>
        <v>2539.987076923077</v>
      </c>
      <c r="AC177" s="19">
        <f t="shared" si="35"/>
        <v>7619.994974358975</v>
      </c>
      <c r="AD177" s="19">
        <f t="shared" si="36"/>
        <v>2539.987076923077</v>
      </c>
      <c r="AE177" s="19">
        <f t="shared" si="37"/>
        <v>5080.0078974358985</v>
      </c>
      <c r="AF177" s="19">
        <f t="shared" si="38"/>
        <v>2539.987076923077</v>
      </c>
      <c r="AG177" s="19">
        <f t="shared" si="39"/>
        <v>2540.0208205128215</v>
      </c>
      <c r="AH177" s="19">
        <f t="shared" si="40"/>
        <v>2539.987076923077</v>
      </c>
      <c r="AI177" s="19">
        <f t="shared" si="41"/>
        <v>3.3743589744517521E-2</v>
      </c>
      <c r="AJ177" s="19">
        <f t="shared" si="42"/>
        <v>3.3743589744517521E-2</v>
      </c>
      <c r="AK177" s="20">
        <f t="shared" si="43"/>
        <v>0</v>
      </c>
    </row>
    <row r="178" spans="2:37" s="3" customFormat="1" ht="74.25" hidden="1" customHeight="1" outlineLevel="1" x14ac:dyDescent="0.2">
      <c r="B178" s="15" t="s">
        <v>214</v>
      </c>
      <c r="C178" s="16" t="s">
        <v>44</v>
      </c>
      <c r="D178" s="17">
        <v>195</v>
      </c>
      <c r="E178" s="10" t="s">
        <v>203</v>
      </c>
      <c r="F178" s="10" t="s">
        <v>86</v>
      </c>
      <c r="G178" s="33">
        <v>756001026454</v>
      </c>
      <c r="H178" s="18">
        <f>IFERROR(INDEX(#REF!,MATCH(G178,#REF!,0)),G178)</f>
        <v>756001026454</v>
      </c>
      <c r="I178" s="11"/>
      <c r="J178" s="11" t="s">
        <v>68</v>
      </c>
      <c r="K178" s="11"/>
      <c r="L178" s="11" t="s">
        <v>808</v>
      </c>
      <c r="M178" s="11">
        <v>0</v>
      </c>
      <c r="N178" s="19">
        <v>21824</v>
      </c>
      <c r="O178" s="19">
        <v>41274.79</v>
      </c>
      <c r="P178" s="19">
        <v>41274.79</v>
      </c>
      <c r="Q178" s="19">
        <v>28574.79</v>
      </c>
      <c r="R178" s="13">
        <f t="shared" si="30"/>
        <v>12700</v>
      </c>
      <c r="S178" s="11"/>
      <c r="T178" s="19">
        <v>1481.69</v>
      </c>
      <c r="U178" s="11"/>
      <c r="V178" s="19">
        <v>41274.79</v>
      </c>
      <c r="W178" s="19">
        <v>30056.48</v>
      </c>
      <c r="X178" s="19">
        <v>11218.31</v>
      </c>
      <c r="Y178" s="19">
        <f t="shared" si="31"/>
        <v>211.66558974358975</v>
      </c>
      <c r="Z178" s="19">
        <f t="shared" si="32"/>
        <v>2540.0179487179489</v>
      </c>
      <c r="AA178" s="19">
        <f t="shared" si="33"/>
        <v>10159.982051282052</v>
      </c>
      <c r="AB178" s="19">
        <f t="shared" si="34"/>
        <v>2539.987076923077</v>
      </c>
      <c r="AC178" s="19">
        <f t="shared" si="35"/>
        <v>7619.994974358975</v>
      </c>
      <c r="AD178" s="19">
        <f t="shared" si="36"/>
        <v>2539.987076923077</v>
      </c>
      <c r="AE178" s="19">
        <f t="shared" si="37"/>
        <v>5080.0078974358985</v>
      </c>
      <c r="AF178" s="19">
        <f t="shared" si="38"/>
        <v>2539.987076923077</v>
      </c>
      <c r="AG178" s="19">
        <f t="shared" si="39"/>
        <v>2540.0208205128215</v>
      </c>
      <c r="AH178" s="19">
        <f t="shared" si="40"/>
        <v>2539.987076923077</v>
      </c>
      <c r="AI178" s="19">
        <f t="shared" si="41"/>
        <v>3.3743589744517521E-2</v>
      </c>
      <c r="AJ178" s="19">
        <f t="shared" si="42"/>
        <v>3.3743589744517521E-2</v>
      </c>
      <c r="AK178" s="20">
        <f t="shared" si="43"/>
        <v>0</v>
      </c>
    </row>
    <row r="179" spans="2:37" s="3" customFormat="1" ht="74.25" hidden="1" customHeight="1" outlineLevel="1" x14ac:dyDescent="0.2">
      <c r="B179" s="15" t="s">
        <v>214</v>
      </c>
      <c r="C179" s="16" t="s">
        <v>44</v>
      </c>
      <c r="D179" s="17">
        <v>195</v>
      </c>
      <c r="E179" s="10" t="s">
        <v>203</v>
      </c>
      <c r="F179" s="10" t="s">
        <v>86</v>
      </c>
      <c r="G179" s="33">
        <v>756001026455</v>
      </c>
      <c r="H179" s="18">
        <f>IFERROR(INDEX(#REF!,MATCH(G179,#REF!,0)),G179)</f>
        <v>756001026455</v>
      </c>
      <c r="I179" s="11"/>
      <c r="J179" s="11" t="s">
        <v>68</v>
      </c>
      <c r="K179" s="11"/>
      <c r="L179" s="11" t="s">
        <v>808</v>
      </c>
      <c r="M179" s="11">
        <v>0</v>
      </c>
      <c r="N179" s="19">
        <v>21824</v>
      </c>
      <c r="O179" s="19">
        <v>41274.79</v>
      </c>
      <c r="P179" s="19">
        <v>41274.79</v>
      </c>
      <c r="Q179" s="19">
        <v>28574.79</v>
      </c>
      <c r="R179" s="13">
        <f t="shared" si="30"/>
        <v>12700</v>
      </c>
      <c r="S179" s="11"/>
      <c r="T179" s="19">
        <v>1481.69</v>
      </c>
      <c r="U179" s="11"/>
      <c r="V179" s="19">
        <v>41274.79</v>
      </c>
      <c r="W179" s="19">
        <v>30056.48</v>
      </c>
      <c r="X179" s="19">
        <v>11218.31</v>
      </c>
      <c r="Y179" s="19">
        <f t="shared" si="31"/>
        <v>211.66558974358975</v>
      </c>
      <c r="Z179" s="19">
        <f t="shared" si="32"/>
        <v>2540.0179487179489</v>
      </c>
      <c r="AA179" s="19">
        <f t="shared" si="33"/>
        <v>10159.982051282052</v>
      </c>
      <c r="AB179" s="19">
        <f t="shared" si="34"/>
        <v>2539.987076923077</v>
      </c>
      <c r="AC179" s="19">
        <f t="shared" si="35"/>
        <v>7619.994974358975</v>
      </c>
      <c r="AD179" s="19">
        <f t="shared" si="36"/>
        <v>2539.987076923077</v>
      </c>
      <c r="AE179" s="19">
        <f t="shared" si="37"/>
        <v>5080.0078974358985</v>
      </c>
      <c r="AF179" s="19">
        <f t="shared" si="38"/>
        <v>2539.987076923077</v>
      </c>
      <c r="AG179" s="19">
        <f t="shared" si="39"/>
        <v>2540.0208205128215</v>
      </c>
      <c r="AH179" s="19">
        <f t="shared" si="40"/>
        <v>2539.987076923077</v>
      </c>
      <c r="AI179" s="19">
        <f t="shared" si="41"/>
        <v>3.3743589744517521E-2</v>
      </c>
      <c r="AJ179" s="19">
        <f t="shared" si="42"/>
        <v>3.3743589744517521E-2</v>
      </c>
      <c r="AK179" s="20">
        <f t="shared" si="43"/>
        <v>0</v>
      </c>
    </row>
    <row r="180" spans="2:37" s="3" customFormat="1" ht="74.25" hidden="1" customHeight="1" outlineLevel="1" x14ac:dyDescent="0.2">
      <c r="B180" s="15" t="s">
        <v>214</v>
      </c>
      <c r="C180" s="16" t="s">
        <v>44</v>
      </c>
      <c r="D180" s="17">
        <v>195</v>
      </c>
      <c r="E180" s="10" t="s">
        <v>203</v>
      </c>
      <c r="F180" s="10" t="s">
        <v>86</v>
      </c>
      <c r="G180" s="33">
        <v>756001026456</v>
      </c>
      <c r="H180" s="18">
        <f>IFERROR(INDEX(#REF!,MATCH(G180,#REF!,0)),G180)</f>
        <v>756001026456</v>
      </c>
      <c r="I180" s="11"/>
      <c r="J180" s="11" t="s">
        <v>68</v>
      </c>
      <c r="K180" s="11"/>
      <c r="L180" s="11" t="s">
        <v>808</v>
      </c>
      <c r="M180" s="11">
        <v>0</v>
      </c>
      <c r="N180" s="19">
        <v>21824</v>
      </c>
      <c r="O180" s="19">
        <v>41274.86</v>
      </c>
      <c r="P180" s="19">
        <v>41274.86</v>
      </c>
      <c r="Q180" s="19">
        <v>28574.86</v>
      </c>
      <c r="R180" s="13">
        <f t="shared" si="30"/>
        <v>12700</v>
      </c>
      <c r="S180" s="11"/>
      <c r="T180" s="19">
        <v>1481.69</v>
      </c>
      <c r="U180" s="11"/>
      <c r="V180" s="19">
        <v>41274.86</v>
      </c>
      <c r="W180" s="19">
        <v>30056.55</v>
      </c>
      <c r="X180" s="19">
        <v>11218.31</v>
      </c>
      <c r="Y180" s="19">
        <f t="shared" si="31"/>
        <v>211.66594871794871</v>
      </c>
      <c r="Z180" s="19">
        <f t="shared" si="32"/>
        <v>2540.0197435897435</v>
      </c>
      <c r="AA180" s="19">
        <f t="shared" si="33"/>
        <v>10159.980256410257</v>
      </c>
      <c r="AB180" s="19">
        <f t="shared" si="34"/>
        <v>2539.9913846153845</v>
      </c>
      <c r="AC180" s="19">
        <f t="shared" si="35"/>
        <v>7619.9888717948725</v>
      </c>
      <c r="AD180" s="19">
        <f t="shared" si="36"/>
        <v>2539.9913846153845</v>
      </c>
      <c r="AE180" s="19">
        <f t="shared" si="37"/>
        <v>5079.9974871794875</v>
      </c>
      <c r="AF180" s="19">
        <f t="shared" si="38"/>
        <v>2539.9913846153845</v>
      </c>
      <c r="AG180" s="19">
        <f t="shared" si="39"/>
        <v>2540.006102564103</v>
      </c>
      <c r="AH180" s="19">
        <f t="shared" si="40"/>
        <v>2539.9913846153845</v>
      </c>
      <c r="AI180" s="19">
        <f t="shared" si="41"/>
        <v>1.4717948718498519E-2</v>
      </c>
      <c r="AJ180" s="19">
        <f t="shared" si="42"/>
        <v>1.4717948718498519E-2</v>
      </c>
      <c r="AK180" s="20">
        <f t="shared" si="43"/>
        <v>0</v>
      </c>
    </row>
    <row r="181" spans="2:37" s="3" customFormat="1" ht="74.25" hidden="1" customHeight="1" outlineLevel="1" x14ac:dyDescent="0.2">
      <c r="B181" s="15" t="s">
        <v>214</v>
      </c>
      <c r="C181" s="16" t="s">
        <v>44</v>
      </c>
      <c r="D181" s="17">
        <v>195</v>
      </c>
      <c r="E181" s="10" t="s">
        <v>203</v>
      </c>
      <c r="F181" s="10" t="s">
        <v>86</v>
      </c>
      <c r="G181" s="33">
        <v>756001026457</v>
      </c>
      <c r="H181" s="18">
        <f>IFERROR(INDEX(#REF!,MATCH(G181,#REF!,0)),G181)</f>
        <v>756001026457</v>
      </c>
      <c r="I181" s="11"/>
      <c r="J181" s="11" t="s">
        <v>68</v>
      </c>
      <c r="K181" s="11"/>
      <c r="L181" s="11" t="s">
        <v>808</v>
      </c>
      <c r="M181" s="11">
        <v>0</v>
      </c>
      <c r="N181" s="19">
        <v>21824</v>
      </c>
      <c r="O181" s="19">
        <v>41274.79</v>
      </c>
      <c r="P181" s="19">
        <v>41274.79</v>
      </c>
      <c r="Q181" s="19">
        <v>28574.79</v>
      </c>
      <c r="R181" s="13">
        <f t="shared" si="30"/>
        <v>12700</v>
      </c>
      <c r="S181" s="11"/>
      <c r="T181" s="19">
        <v>1481.69</v>
      </c>
      <c r="U181" s="11"/>
      <c r="V181" s="19">
        <v>41274.79</v>
      </c>
      <c r="W181" s="19">
        <v>30056.48</v>
      </c>
      <c r="X181" s="19">
        <v>11218.31</v>
      </c>
      <c r="Y181" s="19">
        <f t="shared" si="31"/>
        <v>211.66558974358975</v>
      </c>
      <c r="Z181" s="19">
        <f t="shared" si="32"/>
        <v>2540.0179487179489</v>
      </c>
      <c r="AA181" s="19">
        <f t="shared" si="33"/>
        <v>10159.982051282052</v>
      </c>
      <c r="AB181" s="19">
        <f t="shared" si="34"/>
        <v>2539.987076923077</v>
      </c>
      <c r="AC181" s="19">
        <f t="shared" si="35"/>
        <v>7619.994974358975</v>
      </c>
      <c r="AD181" s="19">
        <f t="shared" si="36"/>
        <v>2539.987076923077</v>
      </c>
      <c r="AE181" s="19">
        <f t="shared" si="37"/>
        <v>5080.0078974358985</v>
      </c>
      <c r="AF181" s="19">
        <f t="shared" si="38"/>
        <v>2539.987076923077</v>
      </c>
      <c r="AG181" s="19">
        <f t="shared" si="39"/>
        <v>2540.0208205128215</v>
      </c>
      <c r="AH181" s="19">
        <f t="shared" si="40"/>
        <v>2539.987076923077</v>
      </c>
      <c r="AI181" s="19">
        <f t="shared" si="41"/>
        <v>3.3743589744517521E-2</v>
      </c>
      <c r="AJ181" s="19">
        <f t="shared" si="42"/>
        <v>3.3743589744517521E-2</v>
      </c>
      <c r="AK181" s="20">
        <f t="shared" si="43"/>
        <v>0</v>
      </c>
    </row>
    <row r="182" spans="2:37" s="3" customFormat="1" ht="74.25" hidden="1" customHeight="1" outlineLevel="1" x14ac:dyDescent="0.2">
      <c r="B182" s="15" t="s">
        <v>214</v>
      </c>
      <c r="C182" s="16" t="s">
        <v>44</v>
      </c>
      <c r="D182" s="17">
        <v>195</v>
      </c>
      <c r="E182" s="10" t="s">
        <v>203</v>
      </c>
      <c r="F182" s="10" t="s">
        <v>86</v>
      </c>
      <c r="G182" s="33">
        <v>756001026458</v>
      </c>
      <c r="H182" s="18">
        <f>IFERROR(INDEX(#REF!,MATCH(G182,#REF!,0)),G182)</f>
        <v>756001026458</v>
      </c>
      <c r="I182" s="11"/>
      <c r="J182" s="11" t="s">
        <v>68</v>
      </c>
      <c r="K182" s="11"/>
      <c r="L182" s="11" t="s">
        <v>808</v>
      </c>
      <c r="M182" s="11">
        <v>0</v>
      </c>
      <c r="N182" s="19">
        <v>21824</v>
      </c>
      <c r="O182" s="19">
        <v>41274.79</v>
      </c>
      <c r="P182" s="19">
        <v>41274.79</v>
      </c>
      <c r="Q182" s="19">
        <v>28574.79</v>
      </c>
      <c r="R182" s="13">
        <f t="shared" si="30"/>
        <v>12700</v>
      </c>
      <c r="S182" s="11"/>
      <c r="T182" s="19">
        <v>1481.69</v>
      </c>
      <c r="U182" s="11"/>
      <c r="V182" s="19">
        <v>41274.79</v>
      </c>
      <c r="W182" s="19">
        <v>30056.48</v>
      </c>
      <c r="X182" s="19">
        <v>11218.31</v>
      </c>
      <c r="Y182" s="19">
        <f t="shared" si="31"/>
        <v>211.66558974358975</v>
      </c>
      <c r="Z182" s="19">
        <f t="shared" si="32"/>
        <v>2540.0179487179489</v>
      </c>
      <c r="AA182" s="19">
        <f t="shared" si="33"/>
        <v>10159.982051282052</v>
      </c>
      <c r="AB182" s="19">
        <f t="shared" si="34"/>
        <v>2539.987076923077</v>
      </c>
      <c r="AC182" s="19">
        <f t="shared" si="35"/>
        <v>7619.994974358975</v>
      </c>
      <c r="AD182" s="19">
        <f t="shared" si="36"/>
        <v>2539.987076923077</v>
      </c>
      <c r="AE182" s="19">
        <f t="shared" si="37"/>
        <v>5080.0078974358985</v>
      </c>
      <c r="AF182" s="19">
        <f t="shared" si="38"/>
        <v>2539.987076923077</v>
      </c>
      <c r="AG182" s="19">
        <f t="shared" si="39"/>
        <v>2540.0208205128215</v>
      </c>
      <c r="AH182" s="19">
        <f t="shared" si="40"/>
        <v>2539.987076923077</v>
      </c>
      <c r="AI182" s="19">
        <f t="shared" si="41"/>
        <v>3.3743589744517521E-2</v>
      </c>
      <c r="AJ182" s="19">
        <f t="shared" si="42"/>
        <v>3.3743589744517521E-2</v>
      </c>
      <c r="AK182" s="20">
        <f t="shared" si="43"/>
        <v>0</v>
      </c>
    </row>
    <row r="183" spans="2:37" s="3" customFormat="1" ht="74.25" hidden="1" customHeight="1" outlineLevel="1" x14ac:dyDescent="0.2">
      <c r="B183" s="15" t="s">
        <v>214</v>
      </c>
      <c r="C183" s="16" t="s">
        <v>44</v>
      </c>
      <c r="D183" s="17">
        <v>195</v>
      </c>
      <c r="E183" s="10" t="s">
        <v>203</v>
      </c>
      <c r="F183" s="10" t="s">
        <v>86</v>
      </c>
      <c r="G183" s="33">
        <v>756001026459</v>
      </c>
      <c r="H183" s="18">
        <f>IFERROR(INDEX(#REF!,MATCH(G183,#REF!,0)),G183)</f>
        <v>756001026459</v>
      </c>
      <c r="I183" s="11"/>
      <c r="J183" s="11" t="s">
        <v>68</v>
      </c>
      <c r="K183" s="11"/>
      <c r="L183" s="11" t="s">
        <v>808</v>
      </c>
      <c r="M183" s="11">
        <v>0</v>
      </c>
      <c r="N183" s="19">
        <v>21824</v>
      </c>
      <c r="O183" s="19">
        <v>41274.79</v>
      </c>
      <c r="P183" s="19">
        <v>41274.79</v>
      </c>
      <c r="Q183" s="19">
        <v>28574.79</v>
      </c>
      <c r="R183" s="13">
        <f t="shared" si="30"/>
        <v>12700</v>
      </c>
      <c r="S183" s="11"/>
      <c r="T183" s="19">
        <v>1481.69</v>
      </c>
      <c r="U183" s="11"/>
      <c r="V183" s="19">
        <v>41274.79</v>
      </c>
      <c r="W183" s="19">
        <v>30056.48</v>
      </c>
      <c r="X183" s="19">
        <v>11218.31</v>
      </c>
      <c r="Y183" s="19">
        <f t="shared" si="31"/>
        <v>211.66558974358975</v>
      </c>
      <c r="Z183" s="19">
        <f t="shared" si="32"/>
        <v>2540.0179487179489</v>
      </c>
      <c r="AA183" s="19">
        <f t="shared" si="33"/>
        <v>10159.982051282052</v>
      </c>
      <c r="AB183" s="19">
        <f t="shared" si="34"/>
        <v>2539.987076923077</v>
      </c>
      <c r="AC183" s="19">
        <f t="shared" si="35"/>
        <v>7619.994974358975</v>
      </c>
      <c r="AD183" s="19">
        <f t="shared" si="36"/>
        <v>2539.987076923077</v>
      </c>
      <c r="AE183" s="19">
        <f t="shared" si="37"/>
        <v>5080.0078974358985</v>
      </c>
      <c r="AF183" s="19">
        <f t="shared" si="38"/>
        <v>2539.987076923077</v>
      </c>
      <c r="AG183" s="19">
        <f t="shared" si="39"/>
        <v>2540.0208205128215</v>
      </c>
      <c r="AH183" s="19">
        <f t="shared" si="40"/>
        <v>2539.987076923077</v>
      </c>
      <c r="AI183" s="19">
        <f t="shared" si="41"/>
        <v>3.3743589744517521E-2</v>
      </c>
      <c r="AJ183" s="19">
        <f t="shared" si="42"/>
        <v>3.3743589744517521E-2</v>
      </c>
      <c r="AK183" s="20">
        <f t="shared" si="43"/>
        <v>0</v>
      </c>
    </row>
    <row r="184" spans="2:37" s="3" customFormat="1" ht="74.25" hidden="1" customHeight="1" outlineLevel="1" x14ac:dyDescent="0.2">
      <c r="B184" s="15" t="s">
        <v>214</v>
      </c>
      <c r="C184" s="16" t="s">
        <v>44</v>
      </c>
      <c r="D184" s="17">
        <v>195</v>
      </c>
      <c r="E184" s="10" t="s">
        <v>203</v>
      </c>
      <c r="F184" s="10" t="s">
        <v>86</v>
      </c>
      <c r="G184" s="33">
        <v>756001026460</v>
      </c>
      <c r="H184" s="18">
        <f>IFERROR(INDEX(#REF!,MATCH(G184,#REF!,0)),G184)</f>
        <v>756001026460</v>
      </c>
      <c r="I184" s="11"/>
      <c r="J184" s="11" t="s">
        <v>68</v>
      </c>
      <c r="K184" s="11"/>
      <c r="L184" s="11" t="s">
        <v>808</v>
      </c>
      <c r="M184" s="11">
        <v>0</v>
      </c>
      <c r="N184" s="19">
        <v>21824</v>
      </c>
      <c r="O184" s="19">
        <v>41274.79</v>
      </c>
      <c r="P184" s="19">
        <v>41274.79</v>
      </c>
      <c r="Q184" s="19">
        <v>28574.79</v>
      </c>
      <c r="R184" s="13">
        <f t="shared" si="30"/>
        <v>12700</v>
      </c>
      <c r="S184" s="11"/>
      <c r="T184" s="19">
        <v>1481.69</v>
      </c>
      <c r="U184" s="11"/>
      <c r="V184" s="19">
        <v>41274.79</v>
      </c>
      <c r="W184" s="19">
        <v>30056.48</v>
      </c>
      <c r="X184" s="19">
        <v>11218.31</v>
      </c>
      <c r="Y184" s="19">
        <f t="shared" si="31"/>
        <v>211.66558974358975</v>
      </c>
      <c r="Z184" s="19">
        <f t="shared" si="32"/>
        <v>2540.0179487179489</v>
      </c>
      <c r="AA184" s="19">
        <f t="shared" si="33"/>
        <v>10159.982051282052</v>
      </c>
      <c r="AB184" s="19">
        <f t="shared" si="34"/>
        <v>2539.987076923077</v>
      </c>
      <c r="AC184" s="19">
        <f t="shared" si="35"/>
        <v>7619.994974358975</v>
      </c>
      <c r="AD184" s="19">
        <f t="shared" si="36"/>
        <v>2539.987076923077</v>
      </c>
      <c r="AE184" s="19">
        <f t="shared" si="37"/>
        <v>5080.0078974358985</v>
      </c>
      <c r="AF184" s="19">
        <f t="shared" si="38"/>
        <v>2539.987076923077</v>
      </c>
      <c r="AG184" s="19">
        <f t="shared" si="39"/>
        <v>2540.0208205128215</v>
      </c>
      <c r="AH184" s="19">
        <f t="shared" si="40"/>
        <v>2539.987076923077</v>
      </c>
      <c r="AI184" s="19">
        <f t="shared" si="41"/>
        <v>3.3743589744517521E-2</v>
      </c>
      <c r="AJ184" s="19">
        <f t="shared" si="42"/>
        <v>3.3743589744517521E-2</v>
      </c>
      <c r="AK184" s="20">
        <f t="shared" si="43"/>
        <v>0</v>
      </c>
    </row>
    <row r="185" spans="2:37" s="3" customFormat="1" ht="74.25" hidden="1" customHeight="1" outlineLevel="1" x14ac:dyDescent="0.2">
      <c r="B185" s="15" t="s">
        <v>214</v>
      </c>
      <c r="C185" s="16" t="s">
        <v>44</v>
      </c>
      <c r="D185" s="17">
        <v>195</v>
      </c>
      <c r="E185" s="10" t="s">
        <v>203</v>
      </c>
      <c r="F185" s="10" t="s">
        <v>86</v>
      </c>
      <c r="G185" s="33">
        <v>756001026461</v>
      </c>
      <c r="H185" s="18">
        <f>IFERROR(INDEX(#REF!,MATCH(G185,#REF!,0)),G185)</f>
        <v>756001026461</v>
      </c>
      <c r="I185" s="11"/>
      <c r="J185" s="11" t="s">
        <v>68</v>
      </c>
      <c r="K185" s="11"/>
      <c r="L185" s="11" t="s">
        <v>808</v>
      </c>
      <c r="M185" s="11">
        <v>0</v>
      </c>
      <c r="N185" s="19">
        <v>21824</v>
      </c>
      <c r="O185" s="19">
        <v>41274.79</v>
      </c>
      <c r="P185" s="19">
        <v>41274.79</v>
      </c>
      <c r="Q185" s="19">
        <v>28574.79</v>
      </c>
      <c r="R185" s="13">
        <f t="shared" si="30"/>
        <v>12700</v>
      </c>
      <c r="S185" s="11"/>
      <c r="T185" s="19">
        <v>1481.69</v>
      </c>
      <c r="U185" s="11"/>
      <c r="V185" s="19">
        <v>41274.79</v>
      </c>
      <c r="W185" s="19">
        <v>30056.48</v>
      </c>
      <c r="X185" s="19">
        <v>11218.31</v>
      </c>
      <c r="Y185" s="19">
        <f t="shared" si="31"/>
        <v>211.66558974358975</v>
      </c>
      <c r="Z185" s="19">
        <f t="shared" si="32"/>
        <v>2540.0179487179489</v>
      </c>
      <c r="AA185" s="19">
        <f t="shared" si="33"/>
        <v>10159.982051282052</v>
      </c>
      <c r="AB185" s="19">
        <f t="shared" si="34"/>
        <v>2539.987076923077</v>
      </c>
      <c r="AC185" s="19">
        <f t="shared" si="35"/>
        <v>7619.994974358975</v>
      </c>
      <c r="AD185" s="19">
        <f t="shared" si="36"/>
        <v>2539.987076923077</v>
      </c>
      <c r="AE185" s="19">
        <f t="shared" si="37"/>
        <v>5080.0078974358985</v>
      </c>
      <c r="AF185" s="19">
        <f t="shared" si="38"/>
        <v>2539.987076923077</v>
      </c>
      <c r="AG185" s="19">
        <f t="shared" si="39"/>
        <v>2540.0208205128215</v>
      </c>
      <c r="AH185" s="19">
        <f t="shared" si="40"/>
        <v>2539.987076923077</v>
      </c>
      <c r="AI185" s="19">
        <f t="shared" si="41"/>
        <v>3.3743589744517521E-2</v>
      </c>
      <c r="AJ185" s="19">
        <f t="shared" si="42"/>
        <v>3.3743589744517521E-2</v>
      </c>
      <c r="AK185" s="20">
        <f t="shared" si="43"/>
        <v>0</v>
      </c>
    </row>
    <row r="186" spans="2:37" s="3" customFormat="1" ht="74.25" hidden="1" customHeight="1" outlineLevel="1" x14ac:dyDescent="0.2">
      <c r="B186" s="15" t="s">
        <v>214</v>
      </c>
      <c r="C186" s="16" t="s">
        <v>44</v>
      </c>
      <c r="D186" s="17">
        <v>195</v>
      </c>
      <c r="E186" s="10" t="s">
        <v>203</v>
      </c>
      <c r="F186" s="10" t="s">
        <v>86</v>
      </c>
      <c r="G186" s="33">
        <v>756001026462</v>
      </c>
      <c r="H186" s="18">
        <f>IFERROR(INDEX(#REF!,MATCH(G186,#REF!,0)),G186)</f>
        <v>756001026462</v>
      </c>
      <c r="I186" s="11"/>
      <c r="J186" s="11" t="s">
        <v>68</v>
      </c>
      <c r="K186" s="11"/>
      <c r="L186" s="11" t="s">
        <v>808</v>
      </c>
      <c r="M186" s="11">
        <v>0</v>
      </c>
      <c r="N186" s="19">
        <v>21824</v>
      </c>
      <c r="O186" s="19">
        <v>41274.79</v>
      </c>
      <c r="P186" s="19">
        <v>41274.79</v>
      </c>
      <c r="Q186" s="19">
        <v>28574.79</v>
      </c>
      <c r="R186" s="13">
        <f t="shared" si="30"/>
        <v>12700</v>
      </c>
      <c r="S186" s="11"/>
      <c r="T186" s="19">
        <v>1481.69</v>
      </c>
      <c r="U186" s="11"/>
      <c r="V186" s="19">
        <v>41274.79</v>
      </c>
      <c r="W186" s="19">
        <v>30056.48</v>
      </c>
      <c r="X186" s="19">
        <v>11218.31</v>
      </c>
      <c r="Y186" s="19">
        <f t="shared" si="31"/>
        <v>211.66558974358975</v>
      </c>
      <c r="Z186" s="19">
        <f t="shared" si="32"/>
        <v>2540.0179487179489</v>
      </c>
      <c r="AA186" s="19">
        <f t="shared" si="33"/>
        <v>10159.982051282052</v>
      </c>
      <c r="AB186" s="19">
        <f t="shared" si="34"/>
        <v>2539.987076923077</v>
      </c>
      <c r="AC186" s="19">
        <f t="shared" si="35"/>
        <v>7619.994974358975</v>
      </c>
      <c r="AD186" s="19">
        <f t="shared" si="36"/>
        <v>2539.987076923077</v>
      </c>
      <c r="AE186" s="19">
        <f t="shared" si="37"/>
        <v>5080.0078974358985</v>
      </c>
      <c r="AF186" s="19">
        <f t="shared" si="38"/>
        <v>2539.987076923077</v>
      </c>
      <c r="AG186" s="19">
        <f t="shared" si="39"/>
        <v>2540.0208205128215</v>
      </c>
      <c r="AH186" s="19">
        <f t="shared" si="40"/>
        <v>2539.987076923077</v>
      </c>
      <c r="AI186" s="19">
        <f t="shared" si="41"/>
        <v>3.3743589744517521E-2</v>
      </c>
      <c r="AJ186" s="19">
        <f t="shared" si="42"/>
        <v>3.3743589744517521E-2</v>
      </c>
      <c r="AK186" s="20">
        <f t="shared" si="43"/>
        <v>0</v>
      </c>
    </row>
    <row r="187" spans="2:37" s="3" customFormat="1" ht="74.25" hidden="1" customHeight="1" outlineLevel="1" x14ac:dyDescent="0.2">
      <c r="B187" s="15" t="s">
        <v>214</v>
      </c>
      <c r="C187" s="16" t="s">
        <v>44</v>
      </c>
      <c r="D187" s="17">
        <v>195</v>
      </c>
      <c r="E187" s="10" t="s">
        <v>203</v>
      </c>
      <c r="F187" s="10" t="s">
        <v>86</v>
      </c>
      <c r="G187" s="33">
        <v>756001026463</v>
      </c>
      <c r="H187" s="18">
        <f>IFERROR(INDEX(#REF!,MATCH(G187,#REF!,0)),G187)</f>
        <v>756001026463</v>
      </c>
      <c r="I187" s="11"/>
      <c r="J187" s="11" t="s">
        <v>68</v>
      </c>
      <c r="K187" s="11"/>
      <c r="L187" s="11" t="s">
        <v>808</v>
      </c>
      <c r="M187" s="11">
        <v>0</v>
      </c>
      <c r="N187" s="19">
        <v>21824</v>
      </c>
      <c r="O187" s="19">
        <v>41274.79</v>
      </c>
      <c r="P187" s="19">
        <v>41274.79</v>
      </c>
      <c r="Q187" s="19">
        <v>28574.79</v>
      </c>
      <c r="R187" s="13">
        <f t="shared" si="30"/>
        <v>12700</v>
      </c>
      <c r="S187" s="11"/>
      <c r="T187" s="19">
        <v>1481.69</v>
      </c>
      <c r="U187" s="11"/>
      <c r="V187" s="19">
        <v>41274.79</v>
      </c>
      <c r="W187" s="19">
        <v>30056.48</v>
      </c>
      <c r="X187" s="19">
        <v>11218.31</v>
      </c>
      <c r="Y187" s="19">
        <f t="shared" si="31"/>
        <v>211.66558974358975</v>
      </c>
      <c r="Z187" s="19">
        <f t="shared" si="32"/>
        <v>2540.0179487179489</v>
      </c>
      <c r="AA187" s="19">
        <f t="shared" si="33"/>
        <v>10159.982051282052</v>
      </c>
      <c r="AB187" s="19">
        <f t="shared" si="34"/>
        <v>2539.987076923077</v>
      </c>
      <c r="AC187" s="19">
        <f t="shared" si="35"/>
        <v>7619.994974358975</v>
      </c>
      <c r="AD187" s="19">
        <f t="shared" si="36"/>
        <v>2539.987076923077</v>
      </c>
      <c r="AE187" s="19">
        <f t="shared" si="37"/>
        <v>5080.0078974358985</v>
      </c>
      <c r="AF187" s="19">
        <f t="shared" si="38"/>
        <v>2539.987076923077</v>
      </c>
      <c r="AG187" s="19">
        <f t="shared" si="39"/>
        <v>2540.0208205128215</v>
      </c>
      <c r="AH187" s="19">
        <f t="shared" si="40"/>
        <v>2539.987076923077</v>
      </c>
      <c r="AI187" s="19">
        <f t="shared" si="41"/>
        <v>3.3743589744517521E-2</v>
      </c>
      <c r="AJ187" s="19">
        <f t="shared" si="42"/>
        <v>3.3743589744517521E-2</v>
      </c>
      <c r="AK187" s="20">
        <f t="shared" si="43"/>
        <v>0</v>
      </c>
    </row>
    <row r="188" spans="2:37" s="3" customFormat="1" ht="74.25" hidden="1" customHeight="1" outlineLevel="1" x14ac:dyDescent="0.2">
      <c r="B188" s="15" t="s">
        <v>214</v>
      </c>
      <c r="C188" s="16" t="s">
        <v>44</v>
      </c>
      <c r="D188" s="17">
        <v>195</v>
      </c>
      <c r="E188" s="10" t="s">
        <v>203</v>
      </c>
      <c r="F188" s="10" t="s">
        <v>86</v>
      </c>
      <c r="G188" s="33">
        <v>756001026464</v>
      </c>
      <c r="H188" s="18">
        <f>IFERROR(INDEX(#REF!,MATCH(G188,#REF!,0)),G188)</f>
        <v>756001026464</v>
      </c>
      <c r="I188" s="11"/>
      <c r="J188" s="11" t="s">
        <v>68</v>
      </c>
      <c r="K188" s="11"/>
      <c r="L188" s="11" t="s">
        <v>808</v>
      </c>
      <c r="M188" s="11">
        <v>0</v>
      </c>
      <c r="N188" s="19">
        <v>21824</v>
      </c>
      <c r="O188" s="19">
        <v>41274.79</v>
      </c>
      <c r="P188" s="19">
        <v>41274.79</v>
      </c>
      <c r="Q188" s="19">
        <v>28574.79</v>
      </c>
      <c r="R188" s="13">
        <f t="shared" si="30"/>
        <v>12700</v>
      </c>
      <c r="S188" s="11"/>
      <c r="T188" s="19">
        <v>1481.69</v>
      </c>
      <c r="U188" s="11"/>
      <c r="V188" s="19">
        <v>41274.79</v>
      </c>
      <c r="W188" s="19">
        <v>30056.48</v>
      </c>
      <c r="X188" s="19">
        <v>11218.31</v>
      </c>
      <c r="Y188" s="19">
        <f t="shared" si="31"/>
        <v>211.66558974358975</v>
      </c>
      <c r="Z188" s="19">
        <f t="shared" si="32"/>
        <v>2540.0179487179489</v>
      </c>
      <c r="AA188" s="19">
        <f t="shared" si="33"/>
        <v>10159.982051282052</v>
      </c>
      <c r="AB188" s="19">
        <f t="shared" si="34"/>
        <v>2539.987076923077</v>
      </c>
      <c r="AC188" s="19">
        <f t="shared" si="35"/>
        <v>7619.994974358975</v>
      </c>
      <c r="AD188" s="19">
        <f t="shared" si="36"/>
        <v>2539.987076923077</v>
      </c>
      <c r="AE188" s="19">
        <f t="shared" si="37"/>
        <v>5080.0078974358985</v>
      </c>
      <c r="AF188" s="19">
        <f t="shared" si="38"/>
        <v>2539.987076923077</v>
      </c>
      <c r="AG188" s="19">
        <f t="shared" si="39"/>
        <v>2540.0208205128215</v>
      </c>
      <c r="AH188" s="19">
        <f t="shared" si="40"/>
        <v>2539.987076923077</v>
      </c>
      <c r="AI188" s="19">
        <f t="shared" si="41"/>
        <v>3.3743589744517521E-2</v>
      </c>
      <c r="AJ188" s="19">
        <f t="shared" si="42"/>
        <v>3.3743589744517521E-2</v>
      </c>
      <c r="AK188" s="20">
        <f t="shared" si="43"/>
        <v>0</v>
      </c>
    </row>
    <row r="189" spans="2:37" s="3" customFormat="1" ht="74.25" hidden="1" customHeight="1" outlineLevel="1" x14ac:dyDescent="0.2">
      <c r="B189" s="15" t="s">
        <v>214</v>
      </c>
      <c r="C189" s="16" t="s">
        <v>44</v>
      </c>
      <c r="D189" s="17">
        <v>195</v>
      </c>
      <c r="E189" s="10" t="s">
        <v>203</v>
      </c>
      <c r="F189" s="10" t="s">
        <v>86</v>
      </c>
      <c r="G189" s="33">
        <v>756001026465</v>
      </c>
      <c r="H189" s="18">
        <f>IFERROR(INDEX(#REF!,MATCH(G189,#REF!,0)),G189)</f>
        <v>756001026465</v>
      </c>
      <c r="I189" s="11"/>
      <c r="J189" s="11" t="s">
        <v>68</v>
      </c>
      <c r="K189" s="11"/>
      <c r="L189" s="11" t="s">
        <v>808</v>
      </c>
      <c r="M189" s="11">
        <v>0</v>
      </c>
      <c r="N189" s="19">
        <v>21824</v>
      </c>
      <c r="O189" s="19">
        <v>41274.79</v>
      </c>
      <c r="P189" s="19">
        <v>41274.79</v>
      </c>
      <c r="Q189" s="19">
        <v>28574.79</v>
      </c>
      <c r="R189" s="13">
        <f t="shared" si="30"/>
        <v>12700</v>
      </c>
      <c r="S189" s="11"/>
      <c r="T189" s="19">
        <v>1481.69</v>
      </c>
      <c r="U189" s="11"/>
      <c r="V189" s="19">
        <v>41274.79</v>
      </c>
      <c r="W189" s="19">
        <v>30056.48</v>
      </c>
      <c r="X189" s="19">
        <v>11218.31</v>
      </c>
      <c r="Y189" s="19">
        <f t="shared" si="31"/>
        <v>211.66558974358975</v>
      </c>
      <c r="Z189" s="19">
        <f t="shared" si="32"/>
        <v>2540.0179487179489</v>
      </c>
      <c r="AA189" s="19">
        <f t="shared" si="33"/>
        <v>10159.982051282052</v>
      </c>
      <c r="AB189" s="19">
        <f t="shared" si="34"/>
        <v>2539.987076923077</v>
      </c>
      <c r="AC189" s="19">
        <f t="shared" si="35"/>
        <v>7619.994974358975</v>
      </c>
      <c r="AD189" s="19">
        <f t="shared" si="36"/>
        <v>2539.987076923077</v>
      </c>
      <c r="AE189" s="19">
        <f t="shared" si="37"/>
        <v>5080.0078974358985</v>
      </c>
      <c r="AF189" s="19">
        <f t="shared" si="38"/>
        <v>2539.987076923077</v>
      </c>
      <c r="AG189" s="19">
        <f t="shared" si="39"/>
        <v>2540.0208205128215</v>
      </c>
      <c r="AH189" s="19">
        <f t="shared" si="40"/>
        <v>2539.987076923077</v>
      </c>
      <c r="AI189" s="19">
        <f t="shared" si="41"/>
        <v>3.3743589744517521E-2</v>
      </c>
      <c r="AJ189" s="19">
        <f t="shared" si="42"/>
        <v>3.3743589744517521E-2</v>
      </c>
      <c r="AK189" s="20">
        <f t="shared" si="43"/>
        <v>0</v>
      </c>
    </row>
    <row r="190" spans="2:37" s="3" customFormat="1" ht="74.25" hidden="1" customHeight="1" outlineLevel="1" x14ac:dyDescent="0.2">
      <c r="B190" s="15" t="s">
        <v>214</v>
      </c>
      <c r="C190" s="16" t="s">
        <v>44</v>
      </c>
      <c r="D190" s="17">
        <v>195</v>
      </c>
      <c r="E190" s="10" t="s">
        <v>203</v>
      </c>
      <c r="F190" s="10" t="s">
        <v>86</v>
      </c>
      <c r="G190" s="33">
        <v>756001026466</v>
      </c>
      <c r="H190" s="18">
        <f>IFERROR(INDEX(#REF!,MATCH(G190,#REF!,0)),G190)</f>
        <v>756001026466</v>
      </c>
      <c r="I190" s="11"/>
      <c r="J190" s="11" t="s">
        <v>68</v>
      </c>
      <c r="K190" s="11"/>
      <c r="L190" s="11" t="s">
        <v>808</v>
      </c>
      <c r="M190" s="11">
        <v>0</v>
      </c>
      <c r="N190" s="19">
        <v>21824</v>
      </c>
      <c r="O190" s="19">
        <v>41274.79</v>
      </c>
      <c r="P190" s="19">
        <v>41274.79</v>
      </c>
      <c r="Q190" s="19">
        <v>28574.79</v>
      </c>
      <c r="R190" s="13">
        <f t="shared" si="30"/>
        <v>12700</v>
      </c>
      <c r="S190" s="11"/>
      <c r="T190" s="19">
        <v>1481.69</v>
      </c>
      <c r="U190" s="11"/>
      <c r="V190" s="19">
        <v>41274.79</v>
      </c>
      <c r="W190" s="19">
        <v>30056.48</v>
      </c>
      <c r="X190" s="19">
        <v>11218.31</v>
      </c>
      <c r="Y190" s="19">
        <f t="shared" si="31"/>
        <v>211.66558974358975</v>
      </c>
      <c r="Z190" s="19">
        <f t="shared" si="32"/>
        <v>2540.0179487179489</v>
      </c>
      <c r="AA190" s="19">
        <f t="shared" si="33"/>
        <v>10159.982051282052</v>
      </c>
      <c r="AB190" s="19">
        <f t="shared" si="34"/>
        <v>2539.987076923077</v>
      </c>
      <c r="AC190" s="19">
        <f t="shared" si="35"/>
        <v>7619.994974358975</v>
      </c>
      <c r="AD190" s="19">
        <f t="shared" si="36"/>
        <v>2539.987076923077</v>
      </c>
      <c r="AE190" s="19">
        <f t="shared" si="37"/>
        <v>5080.0078974358985</v>
      </c>
      <c r="AF190" s="19">
        <f t="shared" si="38"/>
        <v>2539.987076923077</v>
      </c>
      <c r="AG190" s="19">
        <f t="shared" si="39"/>
        <v>2540.0208205128215</v>
      </c>
      <c r="AH190" s="19">
        <f t="shared" si="40"/>
        <v>2539.987076923077</v>
      </c>
      <c r="AI190" s="19">
        <f t="shared" si="41"/>
        <v>3.3743589744517521E-2</v>
      </c>
      <c r="AJ190" s="19">
        <f t="shared" si="42"/>
        <v>3.3743589744517521E-2</v>
      </c>
      <c r="AK190" s="20">
        <f t="shared" si="43"/>
        <v>0</v>
      </c>
    </row>
    <row r="191" spans="2:37" s="3" customFormat="1" ht="74.25" hidden="1" customHeight="1" outlineLevel="1" x14ac:dyDescent="0.2">
      <c r="B191" s="15" t="s">
        <v>214</v>
      </c>
      <c r="C191" s="16" t="s">
        <v>44</v>
      </c>
      <c r="D191" s="17">
        <v>195</v>
      </c>
      <c r="E191" s="10" t="s">
        <v>203</v>
      </c>
      <c r="F191" s="10" t="s">
        <v>86</v>
      </c>
      <c r="G191" s="33">
        <v>756001026467</v>
      </c>
      <c r="H191" s="18">
        <f>IFERROR(INDEX(#REF!,MATCH(G191,#REF!,0)),G191)</f>
        <v>756001026467</v>
      </c>
      <c r="I191" s="11"/>
      <c r="J191" s="11" t="s">
        <v>68</v>
      </c>
      <c r="K191" s="11"/>
      <c r="L191" s="11" t="s">
        <v>808</v>
      </c>
      <c r="M191" s="11">
        <v>0</v>
      </c>
      <c r="N191" s="19">
        <v>21824</v>
      </c>
      <c r="O191" s="19">
        <v>41274.79</v>
      </c>
      <c r="P191" s="19">
        <v>41274.79</v>
      </c>
      <c r="Q191" s="19">
        <v>28574.79</v>
      </c>
      <c r="R191" s="13">
        <f t="shared" si="30"/>
        <v>12700</v>
      </c>
      <c r="S191" s="11"/>
      <c r="T191" s="19">
        <v>1481.69</v>
      </c>
      <c r="U191" s="11"/>
      <c r="V191" s="19">
        <v>41274.79</v>
      </c>
      <c r="W191" s="19">
        <v>30056.48</v>
      </c>
      <c r="X191" s="19">
        <v>11218.31</v>
      </c>
      <c r="Y191" s="19">
        <f t="shared" si="31"/>
        <v>211.66558974358975</v>
      </c>
      <c r="Z191" s="19">
        <f t="shared" si="32"/>
        <v>2540.0179487179489</v>
      </c>
      <c r="AA191" s="19">
        <f t="shared" si="33"/>
        <v>10159.982051282052</v>
      </c>
      <c r="AB191" s="19">
        <f t="shared" si="34"/>
        <v>2539.987076923077</v>
      </c>
      <c r="AC191" s="19">
        <f t="shared" si="35"/>
        <v>7619.994974358975</v>
      </c>
      <c r="AD191" s="19">
        <f t="shared" si="36"/>
        <v>2539.987076923077</v>
      </c>
      <c r="AE191" s="19">
        <f t="shared" si="37"/>
        <v>5080.0078974358985</v>
      </c>
      <c r="AF191" s="19">
        <f t="shared" si="38"/>
        <v>2539.987076923077</v>
      </c>
      <c r="AG191" s="19">
        <f t="shared" si="39"/>
        <v>2540.0208205128215</v>
      </c>
      <c r="AH191" s="19">
        <f t="shared" si="40"/>
        <v>2539.987076923077</v>
      </c>
      <c r="AI191" s="19">
        <f t="shared" si="41"/>
        <v>3.3743589744517521E-2</v>
      </c>
      <c r="AJ191" s="19">
        <f t="shared" si="42"/>
        <v>3.3743589744517521E-2</v>
      </c>
      <c r="AK191" s="20">
        <f t="shared" si="43"/>
        <v>0</v>
      </c>
    </row>
    <row r="192" spans="2:37" s="3" customFormat="1" ht="74.25" hidden="1" customHeight="1" outlineLevel="1" x14ac:dyDescent="0.2">
      <c r="B192" s="15" t="s">
        <v>214</v>
      </c>
      <c r="C192" s="16" t="s">
        <v>44</v>
      </c>
      <c r="D192" s="17">
        <v>195</v>
      </c>
      <c r="E192" s="10" t="s">
        <v>203</v>
      </c>
      <c r="F192" s="10" t="s">
        <v>86</v>
      </c>
      <c r="G192" s="33">
        <v>756001026468</v>
      </c>
      <c r="H192" s="18">
        <f>IFERROR(INDEX(#REF!,MATCH(G192,#REF!,0)),G192)</f>
        <v>756001026468</v>
      </c>
      <c r="I192" s="11"/>
      <c r="J192" s="11" t="s">
        <v>68</v>
      </c>
      <c r="K192" s="11"/>
      <c r="L192" s="11" t="s">
        <v>808</v>
      </c>
      <c r="M192" s="11">
        <v>0</v>
      </c>
      <c r="N192" s="19">
        <v>21824</v>
      </c>
      <c r="O192" s="19">
        <v>41274.79</v>
      </c>
      <c r="P192" s="19">
        <v>41274.79</v>
      </c>
      <c r="Q192" s="19">
        <v>28574.79</v>
      </c>
      <c r="R192" s="13">
        <f t="shared" si="30"/>
        <v>12700</v>
      </c>
      <c r="S192" s="11"/>
      <c r="T192" s="19">
        <v>1481.69</v>
      </c>
      <c r="U192" s="11"/>
      <c r="V192" s="19">
        <v>41274.79</v>
      </c>
      <c r="W192" s="19">
        <v>30056.48</v>
      </c>
      <c r="X192" s="19">
        <v>11218.31</v>
      </c>
      <c r="Y192" s="19">
        <f t="shared" si="31"/>
        <v>211.66558974358975</v>
      </c>
      <c r="Z192" s="19">
        <f t="shared" si="32"/>
        <v>2540.0179487179489</v>
      </c>
      <c r="AA192" s="19">
        <f t="shared" si="33"/>
        <v>10159.982051282052</v>
      </c>
      <c r="AB192" s="19">
        <f t="shared" si="34"/>
        <v>2539.987076923077</v>
      </c>
      <c r="AC192" s="19">
        <f t="shared" si="35"/>
        <v>7619.994974358975</v>
      </c>
      <c r="AD192" s="19">
        <f t="shared" si="36"/>
        <v>2539.987076923077</v>
      </c>
      <c r="AE192" s="19">
        <f t="shared" si="37"/>
        <v>5080.0078974358985</v>
      </c>
      <c r="AF192" s="19">
        <f t="shared" si="38"/>
        <v>2539.987076923077</v>
      </c>
      <c r="AG192" s="19">
        <f t="shared" si="39"/>
        <v>2540.0208205128215</v>
      </c>
      <c r="AH192" s="19">
        <f t="shared" si="40"/>
        <v>2539.987076923077</v>
      </c>
      <c r="AI192" s="19">
        <f t="shared" si="41"/>
        <v>3.3743589744517521E-2</v>
      </c>
      <c r="AJ192" s="19">
        <f t="shared" si="42"/>
        <v>3.3743589744517521E-2</v>
      </c>
      <c r="AK192" s="20">
        <f t="shared" si="43"/>
        <v>0</v>
      </c>
    </row>
    <row r="193" spans="2:37" s="3" customFormat="1" ht="74.25" hidden="1" customHeight="1" outlineLevel="1" x14ac:dyDescent="0.2">
      <c r="B193" s="15" t="s">
        <v>214</v>
      </c>
      <c r="C193" s="16" t="s">
        <v>44</v>
      </c>
      <c r="D193" s="17">
        <v>195</v>
      </c>
      <c r="E193" s="10" t="s">
        <v>203</v>
      </c>
      <c r="F193" s="10" t="s">
        <v>86</v>
      </c>
      <c r="G193" s="33">
        <v>756001026469</v>
      </c>
      <c r="H193" s="18">
        <f>IFERROR(INDEX(#REF!,MATCH(G193,#REF!,0)),G193)</f>
        <v>756001026469</v>
      </c>
      <c r="I193" s="11"/>
      <c r="J193" s="11" t="s">
        <v>68</v>
      </c>
      <c r="K193" s="11"/>
      <c r="L193" s="11" t="s">
        <v>808</v>
      </c>
      <c r="M193" s="11">
        <v>0</v>
      </c>
      <c r="N193" s="19">
        <v>21824</v>
      </c>
      <c r="O193" s="19">
        <v>41274.79</v>
      </c>
      <c r="P193" s="19">
        <v>41274.79</v>
      </c>
      <c r="Q193" s="19">
        <v>28574.79</v>
      </c>
      <c r="R193" s="13">
        <f t="shared" si="30"/>
        <v>12700</v>
      </c>
      <c r="S193" s="11"/>
      <c r="T193" s="19">
        <v>1481.69</v>
      </c>
      <c r="U193" s="11"/>
      <c r="V193" s="19">
        <v>41274.79</v>
      </c>
      <c r="W193" s="19">
        <v>30056.48</v>
      </c>
      <c r="X193" s="19">
        <v>11218.31</v>
      </c>
      <c r="Y193" s="19">
        <f t="shared" si="31"/>
        <v>211.66558974358975</v>
      </c>
      <c r="Z193" s="19">
        <f t="shared" si="32"/>
        <v>2540.0179487179489</v>
      </c>
      <c r="AA193" s="19">
        <f t="shared" si="33"/>
        <v>10159.982051282052</v>
      </c>
      <c r="AB193" s="19">
        <f t="shared" si="34"/>
        <v>2539.987076923077</v>
      </c>
      <c r="AC193" s="19">
        <f t="shared" si="35"/>
        <v>7619.994974358975</v>
      </c>
      <c r="AD193" s="19">
        <f t="shared" si="36"/>
        <v>2539.987076923077</v>
      </c>
      <c r="AE193" s="19">
        <f t="shared" si="37"/>
        <v>5080.0078974358985</v>
      </c>
      <c r="AF193" s="19">
        <f t="shared" si="38"/>
        <v>2539.987076923077</v>
      </c>
      <c r="AG193" s="19">
        <f t="shared" si="39"/>
        <v>2540.0208205128215</v>
      </c>
      <c r="AH193" s="19">
        <f t="shared" si="40"/>
        <v>2539.987076923077</v>
      </c>
      <c r="AI193" s="19">
        <f t="shared" si="41"/>
        <v>3.3743589744517521E-2</v>
      </c>
      <c r="AJ193" s="19">
        <f t="shared" si="42"/>
        <v>3.3743589744517521E-2</v>
      </c>
      <c r="AK193" s="20">
        <f t="shared" si="43"/>
        <v>0</v>
      </c>
    </row>
    <row r="194" spans="2:37" s="3" customFormat="1" ht="74.25" hidden="1" customHeight="1" outlineLevel="1" x14ac:dyDescent="0.2">
      <c r="B194" s="15" t="s">
        <v>214</v>
      </c>
      <c r="C194" s="16" t="s">
        <v>44</v>
      </c>
      <c r="D194" s="17">
        <v>195</v>
      </c>
      <c r="E194" s="10" t="s">
        <v>203</v>
      </c>
      <c r="F194" s="10" t="s">
        <v>86</v>
      </c>
      <c r="G194" s="33">
        <v>756001026470</v>
      </c>
      <c r="H194" s="18">
        <f>IFERROR(INDEX(#REF!,MATCH(G194,#REF!,0)),G194)</f>
        <v>756001026470</v>
      </c>
      <c r="I194" s="11"/>
      <c r="J194" s="11" t="s">
        <v>68</v>
      </c>
      <c r="K194" s="11"/>
      <c r="L194" s="11" t="s">
        <v>808</v>
      </c>
      <c r="M194" s="11">
        <v>0</v>
      </c>
      <c r="N194" s="19">
        <v>21824</v>
      </c>
      <c r="O194" s="19">
        <v>41274.79</v>
      </c>
      <c r="P194" s="19">
        <v>41274.79</v>
      </c>
      <c r="Q194" s="19">
        <v>28574.79</v>
      </c>
      <c r="R194" s="13">
        <f t="shared" si="30"/>
        <v>12700</v>
      </c>
      <c r="S194" s="11"/>
      <c r="T194" s="19">
        <v>1481.69</v>
      </c>
      <c r="U194" s="11"/>
      <c r="V194" s="19">
        <v>41274.79</v>
      </c>
      <c r="W194" s="19">
        <v>30056.48</v>
      </c>
      <c r="X194" s="19">
        <v>11218.31</v>
      </c>
      <c r="Y194" s="19">
        <f t="shared" si="31"/>
        <v>211.66558974358975</v>
      </c>
      <c r="Z194" s="19">
        <f t="shared" si="32"/>
        <v>2540.0179487179489</v>
      </c>
      <c r="AA194" s="19">
        <f t="shared" si="33"/>
        <v>10159.982051282052</v>
      </c>
      <c r="AB194" s="19">
        <f t="shared" si="34"/>
        <v>2539.987076923077</v>
      </c>
      <c r="AC194" s="19">
        <f t="shared" si="35"/>
        <v>7619.994974358975</v>
      </c>
      <c r="AD194" s="19">
        <f t="shared" si="36"/>
        <v>2539.987076923077</v>
      </c>
      <c r="AE194" s="19">
        <f t="shared" si="37"/>
        <v>5080.0078974358985</v>
      </c>
      <c r="AF194" s="19">
        <f t="shared" si="38"/>
        <v>2539.987076923077</v>
      </c>
      <c r="AG194" s="19">
        <f t="shared" si="39"/>
        <v>2540.0208205128215</v>
      </c>
      <c r="AH194" s="19">
        <f t="shared" si="40"/>
        <v>2539.987076923077</v>
      </c>
      <c r="AI194" s="19">
        <f t="shared" si="41"/>
        <v>3.3743589744517521E-2</v>
      </c>
      <c r="AJ194" s="19">
        <f t="shared" si="42"/>
        <v>3.3743589744517521E-2</v>
      </c>
      <c r="AK194" s="20">
        <f t="shared" si="43"/>
        <v>0</v>
      </c>
    </row>
    <row r="195" spans="2:37" s="3" customFormat="1" ht="74.25" hidden="1" customHeight="1" outlineLevel="1" x14ac:dyDescent="0.2">
      <c r="B195" s="15" t="s">
        <v>214</v>
      </c>
      <c r="C195" s="16" t="s">
        <v>44</v>
      </c>
      <c r="D195" s="17">
        <v>195</v>
      </c>
      <c r="E195" s="10" t="s">
        <v>203</v>
      </c>
      <c r="F195" s="10" t="s">
        <v>86</v>
      </c>
      <c r="G195" s="33">
        <v>756001026471</v>
      </c>
      <c r="H195" s="18">
        <f>IFERROR(INDEX(#REF!,MATCH(G195,#REF!,0)),G195)</f>
        <v>756001026471</v>
      </c>
      <c r="I195" s="11"/>
      <c r="J195" s="11" t="s">
        <v>68</v>
      </c>
      <c r="K195" s="11"/>
      <c r="L195" s="11" t="s">
        <v>808</v>
      </c>
      <c r="M195" s="11">
        <v>0</v>
      </c>
      <c r="N195" s="19">
        <v>21824</v>
      </c>
      <c r="O195" s="19">
        <v>41274.79</v>
      </c>
      <c r="P195" s="19">
        <v>41274.79</v>
      </c>
      <c r="Q195" s="19">
        <v>28574.79</v>
      </c>
      <c r="R195" s="13">
        <f t="shared" si="30"/>
        <v>12700</v>
      </c>
      <c r="S195" s="11"/>
      <c r="T195" s="19">
        <v>1481.69</v>
      </c>
      <c r="U195" s="11"/>
      <c r="V195" s="19">
        <v>41274.79</v>
      </c>
      <c r="W195" s="19">
        <v>30056.48</v>
      </c>
      <c r="X195" s="19">
        <v>11218.31</v>
      </c>
      <c r="Y195" s="19">
        <f t="shared" si="31"/>
        <v>211.66558974358975</v>
      </c>
      <c r="Z195" s="19">
        <f t="shared" si="32"/>
        <v>2540.0179487179489</v>
      </c>
      <c r="AA195" s="19">
        <f t="shared" si="33"/>
        <v>10159.982051282052</v>
      </c>
      <c r="AB195" s="19">
        <f t="shared" si="34"/>
        <v>2539.987076923077</v>
      </c>
      <c r="AC195" s="19">
        <f t="shared" si="35"/>
        <v>7619.994974358975</v>
      </c>
      <c r="AD195" s="19">
        <f t="shared" si="36"/>
        <v>2539.987076923077</v>
      </c>
      <c r="AE195" s="19">
        <f t="shared" si="37"/>
        <v>5080.0078974358985</v>
      </c>
      <c r="AF195" s="19">
        <f t="shared" si="38"/>
        <v>2539.987076923077</v>
      </c>
      <c r="AG195" s="19">
        <f t="shared" si="39"/>
        <v>2540.0208205128215</v>
      </c>
      <c r="AH195" s="19">
        <f t="shared" si="40"/>
        <v>2539.987076923077</v>
      </c>
      <c r="AI195" s="19">
        <f t="shared" si="41"/>
        <v>3.3743589744517521E-2</v>
      </c>
      <c r="AJ195" s="19">
        <f t="shared" si="42"/>
        <v>3.3743589744517521E-2</v>
      </c>
      <c r="AK195" s="20">
        <f t="shared" si="43"/>
        <v>0</v>
      </c>
    </row>
    <row r="196" spans="2:37" s="3" customFormat="1" ht="74.25" hidden="1" customHeight="1" outlineLevel="1" x14ac:dyDescent="0.2">
      <c r="B196" s="15" t="s">
        <v>214</v>
      </c>
      <c r="C196" s="16" t="s">
        <v>44</v>
      </c>
      <c r="D196" s="17">
        <v>195</v>
      </c>
      <c r="E196" s="10" t="s">
        <v>203</v>
      </c>
      <c r="F196" s="10" t="s">
        <v>86</v>
      </c>
      <c r="G196" s="33">
        <v>756001026472</v>
      </c>
      <c r="H196" s="18">
        <f>IFERROR(INDEX(#REF!,MATCH(G196,#REF!,0)),G196)</f>
        <v>756001026472</v>
      </c>
      <c r="I196" s="11"/>
      <c r="J196" s="11" t="s">
        <v>68</v>
      </c>
      <c r="K196" s="11"/>
      <c r="L196" s="11" t="s">
        <v>808</v>
      </c>
      <c r="M196" s="11">
        <v>0</v>
      </c>
      <c r="N196" s="19">
        <v>21824</v>
      </c>
      <c r="O196" s="19">
        <v>41274.79</v>
      </c>
      <c r="P196" s="19">
        <v>41274.79</v>
      </c>
      <c r="Q196" s="19">
        <v>28574.79</v>
      </c>
      <c r="R196" s="13">
        <f t="shared" si="30"/>
        <v>12700</v>
      </c>
      <c r="S196" s="11"/>
      <c r="T196" s="19">
        <v>1481.69</v>
      </c>
      <c r="U196" s="11"/>
      <c r="V196" s="19">
        <v>41274.79</v>
      </c>
      <c r="W196" s="19">
        <v>30056.48</v>
      </c>
      <c r="X196" s="19">
        <v>11218.31</v>
      </c>
      <c r="Y196" s="19">
        <f t="shared" si="31"/>
        <v>211.66558974358975</v>
      </c>
      <c r="Z196" s="19">
        <f t="shared" si="32"/>
        <v>2540.0179487179489</v>
      </c>
      <c r="AA196" s="19">
        <f t="shared" si="33"/>
        <v>10159.982051282052</v>
      </c>
      <c r="AB196" s="19">
        <f t="shared" si="34"/>
        <v>2539.987076923077</v>
      </c>
      <c r="AC196" s="19">
        <f t="shared" si="35"/>
        <v>7619.994974358975</v>
      </c>
      <c r="AD196" s="19">
        <f t="shared" si="36"/>
        <v>2539.987076923077</v>
      </c>
      <c r="AE196" s="19">
        <f t="shared" si="37"/>
        <v>5080.0078974358985</v>
      </c>
      <c r="AF196" s="19">
        <f t="shared" si="38"/>
        <v>2539.987076923077</v>
      </c>
      <c r="AG196" s="19">
        <f t="shared" si="39"/>
        <v>2540.0208205128215</v>
      </c>
      <c r="AH196" s="19">
        <f t="shared" si="40"/>
        <v>2539.987076923077</v>
      </c>
      <c r="AI196" s="19">
        <f t="shared" si="41"/>
        <v>3.3743589744517521E-2</v>
      </c>
      <c r="AJ196" s="19">
        <f t="shared" si="42"/>
        <v>3.3743589744517521E-2</v>
      </c>
      <c r="AK196" s="20">
        <f t="shared" si="43"/>
        <v>0</v>
      </c>
    </row>
    <row r="197" spans="2:37" s="3" customFormat="1" ht="74.25" hidden="1" customHeight="1" outlineLevel="1" x14ac:dyDescent="0.2">
      <c r="B197" s="15" t="s">
        <v>214</v>
      </c>
      <c r="C197" s="16" t="s">
        <v>44</v>
      </c>
      <c r="D197" s="17">
        <v>195</v>
      </c>
      <c r="E197" s="10" t="s">
        <v>203</v>
      </c>
      <c r="F197" s="10" t="s">
        <v>86</v>
      </c>
      <c r="G197" s="33">
        <v>756001026473</v>
      </c>
      <c r="H197" s="18">
        <f>IFERROR(INDEX(#REF!,MATCH(G197,#REF!,0)),G197)</f>
        <v>756001026473</v>
      </c>
      <c r="I197" s="11"/>
      <c r="J197" s="11" t="s">
        <v>68</v>
      </c>
      <c r="K197" s="11"/>
      <c r="L197" s="11" t="s">
        <v>808</v>
      </c>
      <c r="M197" s="11">
        <v>0</v>
      </c>
      <c r="N197" s="19">
        <v>21824</v>
      </c>
      <c r="O197" s="19">
        <v>41274.79</v>
      </c>
      <c r="P197" s="19">
        <v>41274.79</v>
      </c>
      <c r="Q197" s="19">
        <v>28574.79</v>
      </c>
      <c r="R197" s="13">
        <f t="shared" si="30"/>
        <v>12700</v>
      </c>
      <c r="S197" s="11"/>
      <c r="T197" s="19">
        <v>1481.69</v>
      </c>
      <c r="U197" s="11"/>
      <c r="V197" s="19">
        <v>41274.79</v>
      </c>
      <c r="W197" s="19">
        <v>30056.48</v>
      </c>
      <c r="X197" s="19">
        <v>11218.31</v>
      </c>
      <c r="Y197" s="19">
        <f t="shared" si="31"/>
        <v>211.66558974358975</v>
      </c>
      <c r="Z197" s="19">
        <f t="shared" si="32"/>
        <v>2540.0179487179489</v>
      </c>
      <c r="AA197" s="19">
        <f t="shared" si="33"/>
        <v>10159.982051282052</v>
      </c>
      <c r="AB197" s="19">
        <f t="shared" si="34"/>
        <v>2539.987076923077</v>
      </c>
      <c r="AC197" s="19">
        <f t="shared" si="35"/>
        <v>7619.994974358975</v>
      </c>
      <c r="AD197" s="19">
        <f t="shared" si="36"/>
        <v>2539.987076923077</v>
      </c>
      <c r="AE197" s="19">
        <f t="shared" si="37"/>
        <v>5080.0078974358985</v>
      </c>
      <c r="AF197" s="19">
        <f t="shared" si="38"/>
        <v>2539.987076923077</v>
      </c>
      <c r="AG197" s="19">
        <f t="shared" si="39"/>
        <v>2540.0208205128215</v>
      </c>
      <c r="AH197" s="19">
        <f t="shared" si="40"/>
        <v>2539.987076923077</v>
      </c>
      <c r="AI197" s="19">
        <f t="shared" si="41"/>
        <v>3.3743589744517521E-2</v>
      </c>
      <c r="AJ197" s="19">
        <f t="shared" si="42"/>
        <v>3.3743589744517521E-2</v>
      </c>
      <c r="AK197" s="20">
        <f t="shared" si="43"/>
        <v>0</v>
      </c>
    </row>
    <row r="198" spans="2:37" s="3" customFormat="1" ht="74.25" hidden="1" customHeight="1" outlineLevel="1" x14ac:dyDescent="0.2">
      <c r="B198" s="15" t="s">
        <v>214</v>
      </c>
      <c r="C198" s="16" t="s">
        <v>44</v>
      </c>
      <c r="D198" s="17">
        <v>195</v>
      </c>
      <c r="E198" s="10" t="s">
        <v>203</v>
      </c>
      <c r="F198" s="10" t="s">
        <v>86</v>
      </c>
      <c r="G198" s="33">
        <v>756001026474</v>
      </c>
      <c r="H198" s="18">
        <f>IFERROR(INDEX(#REF!,MATCH(G198,#REF!,0)),G198)</f>
        <v>756001026474</v>
      </c>
      <c r="I198" s="11"/>
      <c r="J198" s="11" t="s">
        <v>68</v>
      </c>
      <c r="K198" s="11"/>
      <c r="L198" s="11" t="s">
        <v>808</v>
      </c>
      <c r="M198" s="11">
        <v>0</v>
      </c>
      <c r="N198" s="19">
        <v>21824</v>
      </c>
      <c r="O198" s="19">
        <v>41274.79</v>
      </c>
      <c r="P198" s="19">
        <v>41274.79</v>
      </c>
      <c r="Q198" s="19">
        <v>28574.79</v>
      </c>
      <c r="R198" s="13">
        <f t="shared" si="30"/>
        <v>12700</v>
      </c>
      <c r="S198" s="11"/>
      <c r="T198" s="19">
        <v>1481.69</v>
      </c>
      <c r="U198" s="11"/>
      <c r="V198" s="19">
        <v>41274.79</v>
      </c>
      <c r="W198" s="19">
        <v>30056.48</v>
      </c>
      <c r="X198" s="19">
        <v>11218.31</v>
      </c>
      <c r="Y198" s="19">
        <f t="shared" si="31"/>
        <v>211.66558974358975</v>
      </c>
      <c r="Z198" s="19">
        <f t="shared" si="32"/>
        <v>2540.0179487179489</v>
      </c>
      <c r="AA198" s="19">
        <f t="shared" si="33"/>
        <v>10159.982051282052</v>
      </c>
      <c r="AB198" s="19">
        <f t="shared" si="34"/>
        <v>2539.987076923077</v>
      </c>
      <c r="AC198" s="19">
        <f t="shared" si="35"/>
        <v>7619.994974358975</v>
      </c>
      <c r="AD198" s="19">
        <f t="shared" si="36"/>
        <v>2539.987076923077</v>
      </c>
      <c r="AE198" s="19">
        <f t="shared" si="37"/>
        <v>5080.0078974358985</v>
      </c>
      <c r="AF198" s="19">
        <f t="shared" si="38"/>
        <v>2539.987076923077</v>
      </c>
      <c r="AG198" s="19">
        <f t="shared" si="39"/>
        <v>2540.0208205128215</v>
      </c>
      <c r="AH198" s="19">
        <f t="shared" si="40"/>
        <v>2539.987076923077</v>
      </c>
      <c r="AI198" s="19">
        <f t="shared" si="41"/>
        <v>3.3743589744517521E-2</v>
      </c>
      <c r="AJ198" s="19">
        <f t="shared" si="42"/>
        <v>3.3743589744517521E-2</v>
      </c>
      <c r="AK198" s="20">
        <f t="shared" si="43"/>
        <v>0</v>
      </c>
    </row>
    <row r="199" spans="2:37" s="3" customFormat="1" ht="74.25" hidden="1" customHeight="1" outlineLevel="1" x14ac:dyDescent="0.2">
      <c r="B199" s="15" t="s">
        <v>214</v>
      </c>
      <c r="C199" s="16" t="s">
        <v>44</v>
      </c>
      <c r="D199" s="17">
        <v>195</v>
      </c>
      <c r="E199" s="10" t="s">
        <v>203</v>
      </c>
      <c r="F199" s="10" t="s">
        <v>86</v>
      </c>
      <c r="G199" s="33">
        <v>756001026475</v>
      </c>
      <c r="H199" s="18">
        <f>IFERROR(INDEX(#REF!,MATCH(G199,#REF!,0)),G199)</f>
        <v>756001026475</v>
      </c>
      <c r="I199" s="11"/>
      <c r="J199" s="11" t="s">
        <v>68</v>
      </c>
      <c r="K199" s="11"/>
      <c r="L199" s="11" t="s">
        <v>808</v>
      </c>
      <c r="M199" s="11">
        <v>0</v>
      </c>
      <c r="N199" s="19">
        <v>21824</v>
      </c>
      <c r="O199" s="19">
        <v>41274.79</v>
      </c>
      <c r="P199" s="19">
        <v>41274.79</v>
      </c>
      <c r="Q199" s="19">
        <v>28574.79</v>
      </c>
      <c r="R199" s="13">
        <f t="shared" si="30"/>
        <v>12700</v>
      </c>
      <c r="S199" s="11"/>
      <c r="T199" s="19">
        <v>1481.69</v>
      </c>
      <c r="U199" s="11"/>
      <c r="V199" s="19">
        <v>41274.79</v>
      </c>
      <c r="W199" s="19">
        <v>30056.48</v>
      </c>
      <c r="X199" s="19">
        <v>11218.31</v>
      </c>
      <c r="Y199" s="19">
        <f t="shared" si="31"/>
        <v>211.66558974358975</v>
      </c>
      <c r="Z199" s="19">
        <f t="shared" si="32"/>
        <v>2540.0179487179489</v>
      </c>
      <c r="AA199" s="19">
        <f t="shared" si="33"/>
        <v>10159.982051282052</v>
      </c>
      <c r="AB199" s="19">
        <f t="shared" si="34"/>
        <v>2539.987076923077</v>
      </c>
      <c r="AC199" s="19">
        <f t="shared" si="35"/>
        <v>7619.994974358975</v>
      </c>
      <c r="AD199" s="19">
        <f t="shared" si="36"/>
        <v>2539.987076923077</v>
      </c>
      <c r="AE199" s="19">
        <f t="shared" si="37"/>
        <v>5080.0078974358985</v>
      </c>
      <c r="AF199" s="19">
        <f t="shared" si="38"/>
        <v>2539.987076923077</v>
      </c>
      <c r="AG199" s="19">
        <f t="shared" si="39"/>
        <v>2540.0208205128215</v>
      </c>
      <c r="AH199" s="19">
        <f t="shared" si="40"/>
        <v>2539.987076923077</v>
      </c>
      <c r="AI199" s="19">
        <f t="shared" si="41"/>
        <v>3.3743589744517521E-2</v>
      </c>
      <c r="AJ199" s="19">
        <f t="shared" si="42"/>
        <v>3.3743589744517521E-2</v>
      </c>
      <c r="AK199" s="20">
        <f t="shared" si="43"/>
        <v>0</v>
      </c>
    </row>
    <row r="200" spans="2:37" s="3" customFormat="1" ht="74.25" hidden="1" customHeight="1" outlineLevel="1" x14ac:dyDescent="0.2">
      <c r="B200" s="15" t="s">
        <v>214</v>
      </c>
      <c r="C200" s="16" t="s">
        <v>44</v>
      </c>
      <c r="D200" s="17">
        <v>195</v>
      </c>
      <c r="E200" s="10" t="s">
        <v>203</v>
      </c>
      <c r="F200" s="10" t="s">
        <v>86</v>
      </c>
      <c r="G200" s="33">
        <v>756001026476</v>
      </c>
      <c r="H200" s="18">
        <f>IFERROR(INDEX(#REF!,MATCH(G200,#REF!,0)),G200)</f>
        <v>756001026476</v>
      </c>
      <c r="I200" s="11"/>
      <c r="J200" s="11" t="s">
        <v>68</v>
      </c>
      <c r="K200" s="11"/>
      <c r="L200" s="11" t="s">
        <v>808</v>
      </c>
      <c r="M200" s="11">
        <v>0</v>
      </c>
      <c r="N200" s="19">
        <v>21824</v>
      </c>
      <c r="O200" s="19">
        <v>41274.79</v>
      </c>
      <c r="P200" s="19">
        <v>41274.79</v>
      </c>
      <c r="Q200" s="19">
        <v>28574.79</v>
      </c>
      <c r="R200" s="13">
        <f t="shared" si="30"/>
        <v>12700</v>
      </c>
      <c r="S200" s="11"/>
      <c r="T200" s="19">
        <v>1481.69</v>
      </c>
      <c r="U200" s="11"/>
      <c r="V200" s="19">
        <v>41274.79</v>
      </c>
      <c r="W200" s="19">
        <v>30056.48</v>
      </c>
      <c r="X200" s="19">
        <v>11218.31</v>
      </c>
      <c r="Y200" s="19">
        <f t="shared" si="31"/>
        <v>211.66558974358975</v>
      </c>
      <c r="Z200" s="19">
        <f t="shared" si="32"/>
        <v>2540.0179487179489</v>
      </c>
      <c r="AA200" s="19">
        <f t="shared" si="33"/>
        <v>10159.982051282052</v>
      </c>
      <c r="AB200" s="19">
        <f t="shared" si="34"/>
        <v>2539.987076923077</v>
      </c>
      <c r="AC200" s="19">
        <f t="shared" si="35"/>
        <v>7619.994974358975</v>
      </c>
      <c r="AD200" s="19">
        <f t="shared" si="36"/>
        <v>2539.987076923077</v>
      </c>
      <c r="AE200" s="19">
        <f t="shared" si="37"/>
        <v>5080.0078974358985</v>
      </c>
      <c r="AF200" s="19">
        <f t="shared" si="38"/>
        <v>2539.987076923077</v>
      </c>
      <c r="AG200" s="19">
        <f t="shared" si="39"/>
        <v>2540.0208205128215</v>
      </c>
      <c r="AH200" s="19">
        <f t="shared" si="40"/>
        <v>2539.987076923077</v>
      </c>
      <c r="AI200" s="19">
        <f t="shared" si="41"/>
        <v>3.3743589744517521E-2</v>
      </c>
      <c r="AJ200" s="19">
        <f t="shared" si="42"/>
        <v>3.3743589744517521E-2</v>
      </c>
      <c r="AK200" s="20">
        <f t="shared" si="43"/>
        <v>0</v>
      </c>
    </row>
    <row r="201" spans="2:37" s="3" customFormat="1" ht="74.25" hidden="1" customHeight="1" outlineLevel="1" x14ac:dyDescent="0.2">
      <c r="B201" s="15" t="s">
        <v>214</v>
      </c>
      <c r="C201" s="16" t="s">
        <v>44</v>
      </c>
      <c r="D201" s="17">
        <v>195</v>
      </c>
      <c r="E201" s="10" t="s">
        <v>203</v>
      </c>
      <c r="F201" s="10" t="s">
        <v>86</v>
      </c>
      <c r="G201" s="33">
        <v>756001026477</v>
      </c>
      <c r="H201" s="18">
        <f>IFERROR(INDEX(#REF!,MATCH(G201,#REF!,0)),G201)</f>
        <v>756001026477</v>
      </c>
      <c r="I201" s="11"/>
      <c r="J201" s="11" t="s">
        <v>68</v>
      </c>
      <c r="K201" s="11"/>
      <c r="L201" s="11" t="s">
        <v>808</v>
      </c>
      <c r="M201" s="11">
        <v>0</v>
      </c>
      <c r="N201" s="19">
        <v>21824</v>
      </c>
      <c r="O201" s="19">
        <v>41274.86</v>
      </c>
      <c r="P201" s="19">
        <v>41274.86</v>
      </c>
      <c r="Q201" s="19">
        <v>28574.86</v>
      </c>
      <c r="R201" s="13">
        <f t="shared" si="30"/>
        <v>12700</v>
      </c>
      <c r="S201" s="11"/>
      <c r="T201" s="19">
        <v>1481.69</v>
      </c>
      <c r="U201" s="11"/>
      <c r="V201" s="19">
        <v>41274.86</v>
      </c>
      <c r="W201" s="19">
        <v>30056.55</v>
      </c>
      <c r="X201" s="19">
        <v>11218.31</v>
      </c>
      <c r="Y201" s="19">
        <f t="shared" si="31"/>
        <v>211.66594871794871</v>
      </c>
      <c r="Z201" s="19">
        <f t="shared" si="32"/>
        <v>2540.0197435897435</v>
      </c>
      <c r="AA201" s="19">
        <f t="shared" si="33"/>
        <v>10159.980256410257</v>
      </c>
      <c r="AB201" s="19">
        <f t="shared" si="34"/>
        <v>2539.9913846153845</v>
      </c>
      <c r="AC201" s="19">
        <f t="shared" si="35"/>
        <v>7619.9888717948725</v>
      </c>
      <c r="AD201" s="19">
        <f t="shared" si="36"/>
        <v>2539.9913846153845</v>
      </c>
      <c r="AE201" s="19">
        <f t="shared" si="37"/>
        <v>5079.9974871794875</v>
      </c>
      <c r="AF201" s="19">
        <f t="shared" si="38"/>
        <v>2539.9913846153845</v>
      </c>
      <c r="AG201" s="19">
        <f t="shared" si="39"/>
        <v>2540.006102564103</v>
      </c>
      <c r="AH201" s="19">
        <f t="shared" si="40"/>
        <v>2539.9913846153845</v>
      </c>
      <c r="AI201" s="19">
        <f t="shared" si="41"/>
        <v>1.4717948718498519E-2</v>
      </c>
      <c r="AJ201" s="19">
        <f t="shared" si="42"/>
        <v>1.4717948718498519E-2</v>
      </c>
      <c r="AK201" s="20">
        <f t="shared" si="43"/>
        <v>0</v>
      </c>
    </row>
    <row r="202" spans="2:37" s="3" customFormat="1" ht="74.25" hidden="1" customHeight="1" outlineLevel="1" x14ac:dyDescent="0.2">
      <c r="B202" s="15" t="s">
        <v>214</v>
      </c>
      <c r="C202" s="16" t="s">
        <v>44</v>
      </c>
      <c r="D202" s="17">
        <v>195</v>
      </c>
      <c r="E202" s="10" t="s">
        <v>203</v>
      </c>
      <c r="F202" s="10" t="s">
        <v>86</v>
      </c>
      <c r="G202" s="33">
        <v>756001026478</v>
      </c>
      <c r="H202" s="18">
        <f>IFERROR(INDEX(#REF!,MATCH(G202,#REF!,0)),G202)</f>
        <v>756001026478</v>
      </c>
      <c r="I202" s="11"/>
      <c r="J202" s="11" t="s">
        <v>68</v>
      </c>
      <c r="K202" s="11"/>
      <c r="L202" s="11" t="s">
        <v>808</v>
      </c>
      <c r="M202" s="11">
        <v>0</v>
      </c>
      <c r="N202" s="19">
        <v>21824</v>
      </c>
      <c r="O202" s="19">
        <v>41274.79</v>
      </c>
      <c r="P202" s="19">
        <v>41274.79</v>
      </c>
      <c r="Q202" s="19">
        <v>28574.79</v>
      </c>
      <c r="R202" s="13">
        <f t="shared" si="30"/>
        <v>12700</v>
      </c>
      <c r="S202" s="11"/>
      <c r="T202" s="19">
        <v>1481.69</v>
      </c>
      <c r="U202" s="11"/>
      <c r="V202" s="19">
        <v>41274.79</v>
      </c>
      <c r="W202" s="19">
        <v>30056.48</v>
      </c>
      <c r="X202" s="19">
        <v>11218.31</v>
      </c>
      <c r="Y202" s="19">
        <f t="shared" si="31"/>
        <v>211.66558974358975</v>
      </c>
      <c r="Z202" s="19">
        <f t="shared" si="32"/>
        <v>2540.0179487179489</v>
      </c>
      <c r="AA202" s="19">
        <f t="shared" si="33"/>
        <v>10159.982051282052</v>
      </c>
      <c r="AB202" s="19">
        <f t="shared" si="34"/>
        <v>2539.987076923077</v>
      </c>
      <c r="AC202" s="19">
        <f t="shared" si="35"/>
        <v>7619.994974358975</v>
      </c>
      <c r="AD202" s="19">
        <f t="shared" si="36"/>
        <v>2539.987076923077</v>
      </c>
      <c r="AE202" s="19">
        <f t="shared" si="37"/>
        <v>5080.0078974358985</v>
      </c>
      <c r="AF202" s="19">
        <f t="shared" si="38"/>
        <v>2539.987076923077</v>
      </c>
      <c r="AG202" s="19">
        <f t="shared" si="39"/>
        <v>2540.0208205128215</v>
      </c>
      <c r="AH202" s="19">
        <f t="shared" si="40"/>
        <v>2539.987076923077</v>
      </c>
      <c r="AI202" s="19">
        <f t="shared" si="41"/>
        <v>3.3743589744517521E-2</v>
      </c>
      <c r="AJ202" s="19">
        <f t="shared" si="42"/>
        <v>3.3743589744517521E-2</v>
      </c>
      <c r="AK202" s="20">
        <f t="shared" si="43"/>
        <v>0</v>
      </c>
    </row>
    <row r="203" spans="2:37" s="3" customFormat="1" ht="74.25" hidden="1" customHeight="1" outlineLevel="1" x14ac:dyDescent="0.2">
      <c r="B203" s="15" t="s">
        <v>214</v>
      </c>
      <c r="C203" s="16" t="s">
        <v>44</v>
      </c>
      <c r="D203" s="17">
        <v>195</v>
      </c>
      <c r="E203" s="10" t="s">
        <v>203</v>
      </c>
      <c r="F203" s="10" t="s">
        <v>86</v>
      </c>
      <c r="G203" s="33">
        <v>756001026479</v>
      </c>
      <c r="H203" s="18">
        <f>IFERROR(INDEX(#REF!,MATCH(G203,#REF!,0)),G203)</f>
        <v>756001026479</v>
      </c>
      <c r="I203" s="11"/>
      <c r="J203" s="11" t="s">
        <v>68</v>
      </c>
      <c r="K203" s="11"/>
      <c r="L203" s="11" t="s">
        <v>808</v>
      </c>
      <c r="M203" s="11">
        <v>0</v>
      </c>
      <c r="N203" s="19">
        <v>21824</v>
      </c>
      <c r="O203" s="19">
        <v>41274.79</v>
      </c>
      <c r="P203" s="19">
        <v>41274.79</v>
      </c>
      <c r="Q203" s="19">
        <v>28574.79</v>
      </c>
      <c r="R203" s="13">
        <f t="shared" ref="R203:R266" si="44">P203-Q203</f>
        <v>12700</v>
      </c>
      <c r="S203" s="11"/>
      <c r="T203" s="19">
        <v>1481.69</v>
      </c>
      <c r="U203" s="11"/>
      <c r="V203" s="19">
        <v>41274.79</v>
      </c>
      <c r="W203" s="19">
        <v>30056.48</v>
      </c>
      <c r="X203" s="19">
        <v>11218.31</v>
      </c>
      <c r="Y203" s="19">
        <f t="shared" ref="Y203:Y266" si="45">O203/D203</f>
        <v>211.66558974358975</v>
      </c>
      <c r="Z203" s="19">
        <f t="shared" si="32"/>
        <v>2540.0179487179489</v>
      </c>
      <c r="AA203" s="19">
        <f t="shared" si="33"/>
        <v>10159.982051282052</v>
      </c>
      <c r="AB203" s="19">
        <f t="shared" si="34"/>
        <v>2539.987076923077</v>
      </c>
      <c r="AC203" s="19">
        <f t="shared" si="35"/>
        <v>7619.994974358975</v>
      </c>
      <c r="AD203" s="19">
        <f t="shared" si="36"/>
        <v>2539.987076923077</v>
      </c>
      <c r="AE203" s="19">
        <f t="shared" si="37"/>
        <v>5080.0078974358985</v>
      </c>
      <c r="AF203" s="19">
        <f t="shared" si="38"/>
        <v>2539.987076923077</v>
      </c>
      <c r="AG203" s="19">
        <f t="shared" si="39"/>
        <v>2540.0208205128215</v>
      </c>
      <c r="AH203" s="19">
        <f t="shared" si="40"/>
        <v>2539.987076923077</v>
      </c>
      <c r="AI203" s="19">
        <f t="shared" si="41"/>
        <v>3.3743589744517521E-2</v>
      </c>
      <c r="AJ203" s="19">
        <f t="shared" si="42"/>
        <v>3.3743589744517521E-2</v>
      </c>
      <c r="AK203" s="20">
        <f t="shared" si="43"/>
        <v>0</v>
      </c>
    </row>
    <row r="204" spans="2:37" s="3" customFormat="1" ht="74.25" hidden="1" customHeight="1" outlineLevel="1" x14ac:dyDescent="0.2">
      <c r="B204" s="15" t="s">
        <v>214</v>
      </c>
      <c r="C204" s="16" t="s">
        <v>44</v>
      </c>
      <c r="D204" s="17">
        <v>195</v>
      </c>
      <c r="E204" s="10" t="s">
        <v>203</v>
      </c>
      <c r="F204" s="10" t="s">
        <v>86</v>
      </c>
      <c r="G204" s="33">
        <v>756001026480</v>
      </c>
      <c r="H204" s="18">
        <f>IFERROR(INDEX(#REF!,MATCH(G204,#REF!,0)),G204)</f>
        <v>756001026480</v>
      </c>
      <c r="I204" s="11"/>
      <c r="J204" s="11" t="s">
        <v>68</v>
      </c>
      <c r="K204" s="11"/>
      <c r="L204" s="11" t="s">
        <v>808</v>
      </c>
      <c r="M204" s="11">
        <v>0</v>
      </c>
      <c r="N204" s="19">
        <v>21824</v>
      </c>
      <c r="O204" s="19">
        <v>41274.79</v>
      </c>
      <c r="P204" s="19">
        <v>41274.79</v>
      </c>
      <c r="Q204" s="19">
        <v>28574.79</v>
      </c>
      <c r="R204" s="13">
        <f t="shared" si="44"/>
        <v>12700</v>
      </c>
      <c r="S204" s="11"/>
      <c r="T204" s="19">
        <v>1481.69</v>
      </c>
      <c r="U204" s="11"/>
      <c r="V204" s="19">
        <v>41274.79</v>
      </c>
      <c r="W204" s="19">
        <v>30056.48</v>
      </c>
      <c r="X204" s="19">
        <v>11218.31</v>
      </c>
      <c r="Y204" s="19">
        <f t="shared" si="45"/>
        <v>211.66558974358975</v>
      </c>
      <c r="Z204" s="19">
        <f t="shared" ref="Z204:Z267" si="46">MIN((T204+Y204*5),(P204-Q204))</f>
        <v>2540.0179487179489</v>
      </c>
      <c r="AA204" s="19">
        <f t="shared" ref="AA204:AA267" si="47">P204-Q204-Z204</f>
        <v>10159.982051282052</v>
      </c>
      <c r="AB204" s="19">
        <f t="shared" ref="AB204:AB267" si="48">MIN(AA204,Y204*12)</f>
        <v>2539.987076923077</v>
      </c>
      <c r="AC204" s="19">
        <f t="shared" ref="AC204:AC267" si="49">AA204-AB204</f>
        <v>7619.994974358975</v>
      </c>
      <c r="AD204" s="19">
        <f t="shared" ref="AD204:AD267" si="50">MIN(AB204,AC204)</f>
        <v>2539.987076923077</v>
      </c>
      <c r="AE204" s="19">
        <f t="shared" ref="AE204:AE267" si="51">AC204-AD204</f>
        <v>5080.0078974358985</v>
      </c>
      <c r="AF204" s="19">
        <f t="shared" ref="AF204:AF267" si="52">MIN(AD204,AE204)</f>
        <v>2539.987076923077</v>
      </c>
      <c r="AG204" s="19">
        <f t="shared" ref="AG204:AG267" si="53">AE204-AF204</f>
        <v>2540.0208205128215</v>
      </c>
      <c r="AH204" s="19">
        <f t="shared" ref="AH204:AH267" si="54">MIN(AF204,AG204)</f>
        <v>2539.987076923077</v>
      </c>
      <c r="AI204" s="19">
        <f t="shared" ref="AI204:AI267" si="55">AG204-AH204</f>
        <v>3.3743589744517521E-2</v>
      </c>
      <c r="AJ204" s="19">
        <f t="shared" ref="AJ204:AJ267" si="56">MIN(AH204,AI204)</f>
        <v>3.3743589744517521E-2</v>
      </c>
      <c r="AK204" s="20">
        <f t="shared" ref="AK204:AK267" si="57">AI204-AJ204</f>
        <v>0</v>
      </c>
    </row>
    <row r="205" spans="2:37" s="3" customFormat="1" ht="74.25" hidden="1" customHeight="1" outlineLevel="1" x14ac:dyDescent="0.2">
      <c r="B205" s="15" t="s">
        <v>214</v>
      </c>
      <c r="C205" s="16" t="s">
        <v>44</v>
      </c>
      <c r="D205" s="17">
        <v>195</v>
      </c>
      <c r="E205" s="10" t="s">
        <v>203</v>
      </c>
      <c r="F205" s="10" t="s">
        <v>86</v>
      </c>
      <c r="G205" s="33">
        <v>756001026481</v>
      </c>
      <c r="H205" s="18">
        <f>IFERROR(INDEX(#REF!,MATCH(G205,#REF!,0)),G205)</f>
        <v>756001026481</v>
      </c>
      <c r="I205" s="11"/>
      <c r="J205" s="11" t="s">
        <v>68</v>
      </c>
      <c r="K205" s="11"/>
      <c r="L205" s="11" t="s">
        <v>808</v>
      </c>
      <c r="M205" s="11">
        <v>0</v>
      </c>
      <c r="N205" s="19">
        <v>21824</v>
      </c>
      <c r="O205" s="19">
        <v>41274.79</v>
      </c>
      <c r="P205" s="19">
        <v>41274.79</v>
      </c>
      <c r="Q205" s="19">
        <v>28574.79</v>
      </c>
      <c r="R205" s="13">
        <f t="shared" si="44"/>
        <v>12700</v>
      </c>
      <c r="S205" s="11"/>
      <c r="T205" s="19">
        <v>1481.69</v>
      </c>
      <c r="U205" s="11"/>
      <c r="V205" s="19">
        <v>41274.79</v>
      </c>
      <c r="W205" s="19">
        <v>30056.48</v>
      </c>
      <c r="X205" s="19">
        <v>11218.31</v>
      </c>
      <c r="Y205" s="19">
        <f t="shared" si="45"/>
        <v>211.66558974358975</v>
      </c>
      <c r="Z205" s="19">
        <f t="shared" si="46"/>
        <v>2540.0179487179489</v>
      </c>
      <c r="AA205" s="19">
        <f t="shared" si="47"/>
        <v>10159.982051282052</v>
      </c>
      <c r="AB205" s="19">
        <f t="shared" si="48"/>
        <v>2539.987076923077</v>
      </c>
      <c r="AC205" s="19">
        <f t="shared" si="49"/>
        <v>7619.994974358975</v>
      </c>
      <c r="AD205" s="19">
        <f t="shared" si="50"/>
        <v>2539.987076923077</v>
      </c>
      <c r="AE205" s="19">
        <f t="shared" si="51"/>
        <v>5080.0078974358985</v>
      </c>
      <c r="AF205" s="19">
        <f t="shared" si="52"/>
        <v>2539.987076923077</v>
      </c>
      <c r="AG205" s="19">
        <f t="shared" si="53"/>
        <v>2540.0208205128215</v>
      </c>
      <c r="AH205" s="19">
        <f t="shared" si="54"/>
        <v>2539.987076923077</v>
      </c>
      <c r="AI205" s="19">
        <f t="shared" si="55"/>
        <v>3.3743589744517521E-2</v>
      </c>
      <c r="AJ205" s="19">
        <f t="shared" si="56"/>
        <v>3.3743589744517521E-2</v>
      </c>
      <c r="AK205" s="20">
        <f t="shared" si="57"/>
        <v>0</v>
      </c>
    </row>
    <row r="206" spans="2:37" s="3" customFormat="1" ht="74.25" hidden="1" customHeight="1" outlineLevel="1" x14ac:dyDescent="0.2">
      <c r="B206" s="15" t="s">
        <v>214</v>
      </c>
      <c r="C206" s="16" t="s">
        <v>44</v>
      </c>
      <c r="D206" s="17">
        <v>195</v>
      </c>
      <c r="E206" s="10" t="s">
        <v>203</v>
      </c>
      <c r="F206" s="10" t="s">
        <v>86</v>
      </c>
      <c r="G206" s="33">
        <v>756001026482</v>
      </c>
      <c r="H206" s="18">
        <f>IFERROR(INDEX(#REF!,MATCH(G206,#REF!,0)),G206)</f>
        <v>756001026482</v>
      </c>
      <c r="I206" s="11"/>
      <c r="J206" s="11" t="s">
        <v>68</v>
      </c>
      <c r="K206" s="11"/>
      <c r="L206" s="11" t="s">
        <v>808</v>
      </c>
      <c r="M206" s="11">
        <v>0</v>
      </c>
      <c r="N206" s="19">
        <v>21824</v>
      </c>
      <c r="O206" s="19">
        <v>41274.79</v>
      </c>
      <c r="P206" s="19">
        <v>41274.79</v>
      </c>
      <c r="Q206" s="19">
        <v>28574.79</v>
      </c>
      <c r="R206" s="13">
        <f t="shared" si="44"/>
        <v>12700</v>
      </c>
      <c r="S206" s="11"/>
      <c r="T206" s="19">
        <v>1481.69</v>
      </c>
      <c r="U206" s="11"/>
      <c r="V206" s="19">
        <v>41274.79</v>
      </c>
      <c r="W206" s="19">
        <v>30056.48</v>
      </c>
      <c r="X206" s="19">
        <v>11218.31</v>
      </c>
      <c r="Y206" s="19">
        <f t="shared" si="45"/>
        <v>211.66558974358975</v>
      </c>
      <c r="Z206" s="19">
        <f t="shared" si="46"/>
        <v>2540.0179487179489</v>
      </c>
      <c r="AA206" s="19">
        <f t="shared" si="47"/>
        <v>10159.982051282052</v>
      </c>
      <c r="AB206" s="19">
        <f t="shared" si="48"/>
        <v>2539.987076923077</v>
      </c>
      <c r="AC206" s="19">
        <f t="shared" si="49"/>
        <v>7619.994974358975</v>
      </c>
      <c r="AD206" s="19">
        <f t="shared" si="50"/>
        <v>2539.987076923077</v>
      </c>
      <c r="AE206" s="19">
        <f t="shared" si="51"/>
        <v>5080.0078974358985</v>
      </c>
      <c r="AF206" s="19">
        <f t="shared" si="52"/>
        <v>2539.987076923077</v>
      </c>
      <c r="AG206" s="19">
        <f t="shared" si="53"/>
        <v>2540.0208205128215</v>
      </c>
      <c r="AH206" s="19">
        <f t="shared" si="54"/>
        <v>2539.987076923077</v>
      </c>
      <c r="AI206" s="19">
        <f t="shared" si="55"/>
        <v>3.3743589744517521E-2</v>
      </c>
      <c r="AJ206" s="19">
        <f t="shared" si="56"/>
        <v>3.3743589744517521E-2</v>
      </c>
      <c r="AK206" s="20">
        <f t="shared" si="57"/>
        <v>0</v>
      </c>
    </row>
    <row r="207" spans="2:37" s="3" customFormat="1" ht="74.25" hidden="1" customHeight="1" outlineLevel="1" x14ac:dyDescent="0.2">
      <c r="B207" s="15" t="s">
        <v>214</v>
      </c>
      <c r="C207" s="16" t="s">
        <v>44</v>
      </c>
      <c r="D207" s="17">
        <v>195</v>
      </c>
      <c r="E207" s="10" t="s">
        <v>203</v>
      </c>
      <c r="F207" s="10" t="s">
        <v>86</v>
      </c>
      <c r="G207" s="33">
        <v>756001026483</v>
      </c>
      <c r="H207" s="18">
        <f>IFERROR(INDEX(#REF!,MATCH(G207,#REF!,0)),G207)</f>
        <v>756001026483</v>
      </c>
      <c r="I207" s="11"/>
      <c r="J207" s="11" t="s">
        <v>68</v>
      </c>
      <c r="K207" s="11"/>
      <c r="L207" s="11" t="s">
        <v>808</v>
      </c>
      <c r="M207" s="11">
        <v>0</v>
      </c>
      <c r="N207" s="19">
        <v>21824</v>
      </c>
      <c r="O207" s="19">
        <v>41274.79</v>
      </c>
      <c r="P207" s="19">
        <v>41274.79</v>
      </c>
      <c r="Q207" s="19">
        <v>28574.79</v>
      </c>
      <c r="R207" s="13">
        <f t="shared" si="44"/>
        <v>12700</v>
      </c>
      <c r="S207" s="11"/>
      <c r="T207" s="19">
        <v>1481.69</v>
      </c>
      <c r="U207" s="11"/>
      <c r="V207" s="19">
        <v>41274.79</v>
      </c>
      <c r="W207" s="19">
        <v>30056.48</v>
      </c>
      <c r="X207" s="19">
        <v>11218.31</v>
      </c>
      <c r="Y207" s="19">
        <f t="shared" si="45"/>
        <v>211.66558974358975</v>
      </c>
      <c r="Z207" s="19">
        <f t="shared" si="46"/>
        <v>2540.0179487179489</v>
      </c>
      <c r="AA207" s="19">
        <f t="shared" si="47"/>
        <v>10159.982051282052</v>
      </c>
      <c r="AB207" s="19">
        <f t="shared" si="48"/>
        <v>2539.987076923077</v>
      </c>
      <c r="AC207" s="19">
        <f t="shared" si="49"/>
        <v>7619.994974358975</v>
      </c>
      <c r="AD207" s="19">
        <f t="shared" si="50"/>
        <v>2539.987076923077</v>
      </c>
      <c r="AE207" s="19">
        <f t="shared" si="51"/>
        <v>5080.0078974358985</v>
      </c>
      <c r="AF207" s="19">
        <f t="shared" si="52"/>
        <v>2539.987076923077</v>
      </c>
      <c r="AG207" s="19">
        <f t="shared" si="53"/>
        <v>2540.0208205128215</v>
      </c>
      <c r="AH207" s="19">
        <f t="shared" si="54"/>
        <v>2539.987076923077</v>
      </c>
      <c r="AI207" s="19">
        <f t="shared" si="55"/>
        <v>3.3743589744517521E-2</v>
      </c>
      <c r="AJ207" s="19">
        <f t="shared" si="56"/>
        <v>3.3743589744517521E-2</v>
      </c>
      <c r="AK207" s="20">
        <f t="shared" si="57"/>
        <v>0</v>
      </c>
    </row>
    <row r="208" spans="2:37" s="3" customFormat="1" ht="74.25" hidden="1" customHeight="1" outlineLevel="1" x14ac:dyDescent="0.2">
      <c r="B208" s="15" t="s">
        <v>214</v>
      </c>
      <c r="C208" s="16" t="s">
        <v>44</v>
      </c>
      <c r="D208" s="17">
        <v>195</v>
      </c>
      <c r="E208" s="10" t="s">
        <v>203</v>
      </c>
      <c r="F208" s="10" t="s">
        <v>86</v>
      </c>
      <c r="G208" s="33">
        <v>756001026484</v>
      </c>
      <c r="H208" s="18">
        <f>IFERROR(INDEX(#REF!,MATCH(G208,#REF!,0)),G208)</f>
        <v>756001026484</v>
      </c>
      <c r="I208" s="11"/>
      <c r="J208" s="11" t="s">
        <v>68</v>
      </c>
      <c r="K208" s="11"/>
      <c r="L208" s="11" t="s">
        <v>808</v>
      </c>
      <c r="M208" s="11">
        <v>0</v>
      </c>
      <c r="N208" s="19">
        <v>21824</v>
      </c>
      <c r="O208" s="19">
        <v>41276.14</v>
      </c>
      <c r="P208" s="19">
        <v>41276.14</v>
      </c>
      <c r="Q208" s="19">
        <v>28576.14</v>
      </c>
      <c r="R208" s="13">
        <f t="shared" si="44"/>
        <v>12700</v>
      </c>
      <c r="S208" s="11"/>
      <c r="T208" s="19">
        <v>1481.69</v>
      </c>
      <c r="U208" s="11"/>
      <c r="V208" s="19">
        <v>41276.14</v>
      </c>
      <c r="W208" s="19">
        <v>30057.83</v>
      </c>
      <c r="X208" s="19">
        <v>11218.31</v>
      </c>
      <c r="Y208" s="19">
        <f t="shared" si="45"/>
        <v>211.67251282051282</v>
      </c>
      <c r="Z208" s="19">
        <f t="shared" si="46"/>
        <v>2540.0525641025642</v>
      </c>
      <c r="AA208" s="19">
        <f t="shared" si="47"/>
        <v>10159.947435897437</v>
      </c>
      <c r="AB208" s="19">
        <f t="shared" si="48"/>
        <v>2540.070153846154</v>
      </c>
      <c r="AC208" s="19">
        <f t="shared" si="49"/>
        <v>7619.8772820512822</v>
      </c>
      <c r="AD208" s="19">
        <f t="shared" si="50"/>
        <v>2540.070153846154</v>
      </c>
      <c r="AE208" s="19">
        <f t="shared" si="51"/>
        <v>5079.8071282051278</v>
      </c>
      <c r="AF208" s="19">
        <f t="shared" si="52"/>
        <v>2540.070153846154</v>
      </c>
      <c r="AG208" s="19">
        <f t="shared" si="53"/>
        <v>2539.7369743589738</v>
      </c>
      <c r="AH208" s="19">
        <f t="shared" si="54"/>
        <v>2539.7369743589738</v>
      </c>
      <c r="AI208" s="19">
        <f t="shared" si="55"/>
        <v>0</v>
      </c>
      <c r="AJ208" s="19">
        <f t="shared" si="56"/>
        <v>0</v>
      </c>
      <c r="AK208" s="20">
        <f t="shared" si="57"/>
        <v>0</v>
      </c>
    </row>
    <row r="209" spans="2:37" s="3" customFormat="1" ht="74.25" hidden="1" customHeight="1" outlineLevel="1" x14ac:dyDescent="0.2">
      <c r="B209" s="15" t="s">
        <v>214</v>
      </c>
      <c r="C209" s="16" t="s">
        <v>44</v>
      </c>
      <c r="D209" s="17">
        <v>195</v>
      </c>
      <c r="E209" s="10" t="s">
        <v>203</v>
      </c>
      <c r="F209" s="10" t="s">
        <v>86</v>
      </c>
      <c r="G209" s="33">
        <v>756001026485</v>
      </c>
      <c r="H209" s="18">
        <f>IFERROR(INDEX(#REF!,MATCH(G209,#REF!,0)),G209)</f>
        <v>756001026485</v>
      </c>
      <c r="I209" s="11"/>
      <c r="J209" s="11" t="s">
        <v>68</v>
      </c>
      <c r="K209" s="11"/>
      <c r="L209" s="11" t="s">
        <v>808</v>
      </c>
      <c r="M209" s="11">
        <v>0</v>
      </c>
      <c r="N209" s="19">
        <v>21824</v>
      </c>
      <c r="O209" s="19">
        <v>41274.79</v>
      </c>
      <c r="P209" s="19">
        <v>41274.79</v>
      </c>
      <c r="Q209" s="19">
        <v>28574.79</v>
      </c>
      <c r="R209" s="13">
        <f t="shared" si="44"/>
        <v>12700</v>
      </c>
      <c r="S209" s="11"/>
      <c r="T209" s="19">
        <v>1481.69</v>
      </c>
      <c r="U209" s="11"/>
      <c r="V209" s="19">
        <v>41274.79</v>
      </c>
      <c r="W209" s="19">
        <v>30056.48</v>
      </c>
      <c r="X209" s="19">
        <v>11218.31</v>
      </c>
      <c r="Y209" s="19">
        <f t="shared" si="45"/>
        <v>211.66558974358975</v>
      </c>
      <c r="Z209" s="19">
        <f t="shared" si="46"/>
        <v>2540.0179487179489</v>
      </c>
      <c r="AA209" s="19">
        <f t="shared" si="47"/>
        <v>10159.982051282052</v>
      </c>
      <c r="AB209" s="19">
        <f t="shared" si="48"/>
        <v>2539.987076923077</v>
      </c>
      <c r="AC209" s="19">
        <f t="shared" si="49"/>
        <v>7619.994974358975</v>
      </c>
      <c r="AD209" s="19">
        <f t="shared" si="50"/>
        <v>2539.987076923077</v>
      </c>
      <c r="AE209" s="19">
        <f t="shared" si="51"/>
        <v>5080.0078974358985</v>
      </c>
      <c r="AF209" s="19">
        <f t="shared" si="52"/>
        <v>2539.987076923077</v>
      </c>
      <c r="AG209" s="19">
        <f t="shared" si="53"/>
        <v>2540.0208205128215</v>
      </c>
      <c r="AH209" s="19">
        <f t="shared" si="54"/>
        <v>2539.987076923077</v>
      </c>
      <c r="AI209" s="19">
        <f t="shared" si="55"/>
        <v>3.3743589744517521E-2</v>
      </c>
      <c r="AJ209" s="19">
        <f t="shared" si="56"/>
        <v>3.3743589744517521E-2</v>
      </c>
      <c r="AK209" s="20">
        <f t="shared" si="57"/>
        <v>0</v>
      </c>
    </row>
    <row r="210" spans="2:37" s="3" customFormat="1" ht="74.25" hidden="1" customHeight="1" outlineLevel="1" x14ac:dyDescent="0.2">
      <c r="B210" s="15" t="s">
        <v>214</v>
      </c>
      <c r="C210" s="16" t="s">
        <v>44</v>
      </c>
      <c r="D210" s="17">
        <v>195</v>
      </c>
      <c r="E210" s="10" t="s">
        <v>203</v>
      </c>
      <c r="F210" s="10" t="s">
        <v>86</v>
      </c>
      <c r="G210" s="33">
        <v>756001026486</v>
      </c>
      <c r="H210" s="18">
        <f>IFERROR(INDEX(#REF!,MATCH(G210,#REF!,0)),G210)</f>
        <v>756001026486</v>
      </c>
      <c r="I210" s="11"/>
      <c r="J210" s="11" t="s">
        <v>68</v>
      </c>
      <c r="K210" s="11"/>
      <c r="L210" s="11" t="s">
        <v>808</v>
      </c>
      <c r="M210" s="11">
        <v>0</v>
      </c>
      <c r="N210" s="19">
        <v>21824</v>
      </c>
      <c r="O210" s="19">
        <v>41274.79</v>
      </c>
      <c r="P210" s="19">
        <v>41274.79</v>
      </c>
      <c r="Q210" s="19">
        <v>28574.79</v>
      </c>
      <c r="R210" s="13">
        <f t="shared" si="44"/>
        <v>12700</v>
      </c>
      <c r="S210" s="11"/>
      <c r="T210" s="19">
        <v>1481.69</v>
      </c>
      <c r="U210" s="11"/>
      <c r="V210" s="19">
        <v>41274.79</v>
      </c>
      <c r="W210" s="19">
        <v>30056.48</v>
      </c>
      <c r="X210" s="19">
        <v>11218.31</v>
      </c>
      <c r="Y210" s="19">
        <f t="shared" si="45"/>
        <v>211.66558974358975</v>
      </c>
      <c r="Z210" s="19">
        <f t="shared" si="46"/>
        <v>2540.0179487179489</v>
      </c>
      <c r="AA210" s="19">
        <f t="shared" si="47"/>
        <v>10159.982051282052</v>
      </c>
      <c r="AB210" s="19">
        <f t="shared" si="48"/>
        <v>2539.987076923077</v>
      </c>
      <c r="AC210" s="19">
        <f t="shared" si="49"/>
        <v>7619.994974358975</v>
      </c>
      <c r="AD210" s="19">
        <f t="shared" si="50"/>
        <v>2539.987076923077</v>
      </c>
      <c r="AE210" s="19">
        <f t="shared" si="51"/>
        <v>5080.0078974358985</v>
      </c>
      <c r="AF210" s="19">
        <f t="shared" si="52"/>
        <v>2539.987076923077</v>
      </c>
      <c r="AG210" s="19">
        <f t="shared" si="53"/>
        <v>2540.0208205128215</v>
      </c>
      <c r="AH210" s="19">
        <f t="shared" si="54"/>
        <v>2539.987076923077</v>
      </c>
      <c r="AI210" s="19">
        <f t="shared" si="55"/>
        <v>3.3743589744517521E-2</v>
      </c>
      <c r="AJ210" s="19">
        <f t="shared" si="56"/>
        <v>3.3743589744517521E-2</v>
      </c>
      <c r="AK210" s="20">
        <f t="shared" si="57"/>
        <v>0</v>
      </c>
    </row>
    <row r="211" spans="2:37" s="3" customFormat="1" ht="74.25" hidden="1" customHeight="1" outlineLevel="1" x14ac:dyDescent="0.2">
      <c r="B211" s="15" t="s">
        <v>214</v>
      </c>
      <c r="C211" s="16" t="s">
        <v>44</v>
      </c>
      <c r="D211" s="17">
        <v>195</v>
      </c>
      <c r="E211" s="10" t="s">
        <v>203</v>
      </c>
      <c r="F211" s="10" t="s">
        <v>86</v>
      </c>
      <c r="G211" s="33">
        <v>756001026487</v>
      </c>
      <c r="H211" s="18">
        <f>IFERROR(INDEX(#REF!,MATCH(G211,#REF!,0)),G211)</f>
        <v>756001026487</v>
      </c>
      <c r="I211" s="11"/>
      <c r="J211" s="11" t="s">
        <v>68</v>
      </c>
      <c r="K211" s="11"/>
      <c r="L211" s="11" t="s">
        <v>808</v>
      </c>
      <c r="M211" s="11">
        <v>0</v>
      </c>
      <c r="N211" s="19">
        <v>21824</v>
      </c>
      <c r="O211" s="19">
        <v>41274.79</v>
      </c>
      <c r="P211" s="19">
        <v>41274.79</v>
      </c>
      <c r="Q211" s="19">
        <v>28574.79</v>
      </c>
      <c r="R211" s="13">
        <f t="shared" si="44"/>
        <v>12700</v>
      </c>
      <c r="S211" s="11"/>
      <c r="T211" s="19">
        <v>1481.69</v>
      </c>
      <c r="U211" s="11"/>
      <c r="V211" s="19">
        <v>41274.79</v>
      </c>
      <c r="W211" s="19">
        <v>30056.48</v>
      </c>
      <c r="X211" s="19">
        <v>11218.31</v>
      </c>
      <c r="Y211" s="19">
        <f t="shared" si="45"/>
        <v>211.66558974358975</v>
      </c>
      <c r="Z211" s="19">
        <f t="shared" si="46"/>
        <v>2540.0179487179489</v>
      </c>
      <c r="AA211" s="19">
        <f t="shared" si="47"/>
        <v>10159.982051282052</v>
      </c>
      <c r="AB211" s="19">
        <f t="shared" si="48"/>
        <v>2539.987076923077</v>
      </c>
      <c r="AC211" s="19">
        <f t="shared" si="49"/>
        <v>7619.994974358975</v>
      </c>
      <c r="AD211" s="19">
        <f t="shared" si="50"/>
        <v>2539.987076923077</v>
      </c>
      <c r="AE211" s="19">
        <f t="shared" si="51"/>
        <v>5080.0078974358985</v>
      </c>
      <c r="AF211" s="19">
        <f t="shared" si="52"/>
        <v>2539.987076923077</v>
      </c>
      <c r="AG211" s="19">
        <f t="shared" si="53"/>
        <v>2540.0208205128215</v>
      </c>
      <c r="AH211" s="19">
        <f t="shared" si="54"/>
        <v>2539.987076923077</v>
      </c>
      <c r="AI211" s="19">
        <f t="shared" si="55"/>
        <v>3.3743589744517521E-2</v>
      </c>
      <c r="AJ211" s="19">
        <f t="shared" si="56"/>
        <v>3.3743589744517521E-2</v>
      </c>
      <c r="AK211" s="20">
        <f t="shared" si="57"/>
        <v>0</v>
      </c>
    </row>
    <row r="212" spans="2:37" s="3" customFormat="1" ht="74.25" hidden="1" customHeight="1" outlineLevel="1" x14ac:dyDescent="0.2">
      <c r="B212" s="15" t="s">
        <v>214</v>
      </c>
      <c r="C212" s="16" t="s">
        <v>44</v>
      </c>
      <c r="D212" s="17">
        <v>195</v>
      </c>
      <c r="E212" s="10" t="s">
        <v>203</v>
      </c>
      <c r="F212" s="10" t="s">
        <v>86</v>
      </c>
      <c r="G212" s="33">
        <v>756001026488</v>
      </c>
      <c r="H212" s="18">
        <f>IFERROR(INDEX(#REF!,MATCH(G212,#REF!,0)),G212)</f>
        <v>756001026488</v>
      </c>
      <c r="I212" s="11"/>
      <c r="J212" s="11" t="s">
        <v>68</v>
      </c>
      <c r="K212" s="11"/>
      <c r="L212" s="11" t="s">
        <v>808</v>
      </c>
      <c r="M212" s="11">
        <v>0</v>
      </c>
      <c r="N212" s="19">
        <v>21824</v>
      </c>
      <c r="O212" s="19">
        <v>41274.79</v>
      </c>
      <c r="P212" s="19">
        <v>41274.79</v>
      </c>
      <c r="Q212" s="19">
        <v>28574.79</v>
      </c>
      <c r="R212" s="13">
        <f t="shared" si="44"/>
        <v>12700</v>
      </c>
      <c r="S212" s="11"/>
      <c r="T212" s="19">
        <v>1481.69</v>
      </c>
      <c r="U212" s="11"/>
      <c r="V212" s="19">
        <v>41274.79</v>
      </c>
      <c r="W212" s="19">
        <v>30056.48</v>
      </c>
      <c r="X212" s="19">
        <v>11218.31</v>
      </c>
      <c r="Y212" s="19">
        <f t="shared" si="45"/>
        <v>211.66558974358975</v>
      </c>
      <c r="Z212" s="19">
        <f t="shared" si="46"/>
        <v>2540.0179487179489</v>
      </c>
      <c r="AA212" s="19">
        <f t="shared" si="47"/>
        <v>10159.982051282052</v>
      </c>
      <c r="AB212" s="19">
        <f t="shared" si="48"/>
        <v>2539.987076923077</v>
      </c>
      <c r="AC212" s="19">
        <f t="shared" si="49"/>
        <v>7619.994974358975</v>
      </c>
      <c r="AD212" s="19">
        <f t="shared" si="50"/>
        <v>2539.987076923077</v>
      </c>
      <c r="AE212" s="19">
        <f t="shared" si="51"/>
        <v>5080.0078974358985</v>
      </c>
      <c r="AF212" s="19">
        <f t="shared" si="52"/>
        <v>2539.987076923077</v>
      </c>
      <c r="AG212" s="19">
        <f t="shared" si="53"/>
        <v>2540.0208205128215</v>
      </c>
      <c r="AH212" s="19">
        <f t="shared" si="54"/>
        <v>2539.987076923077</v>
      </c>
      <c r="AI212" s="19">
        <f t="shared" si="55"/>
        <v>3.3743589744517521E-2</v>
      </c>
      <c r="AJ212" s="19">
        <f t="shared" si="56"/>
        <v>3.3743589744517521E-2</v>
      </c>
      <c r="AK212" s="20">
        <f t="shared" si="57"/>
        <v>0</v>
      </c>
    </row>
    <row r="213" spans="2:37" s="3" customFormat="1" ht="74.25" hidden="1" customHeight="1" outlineLevel="1" x14ac:dyDescent="0.2">
      <c r="B213" s="15" t="s">
        <v>214</v>
      </c>
      <c r="C213" s="16" t="s">
        <v>44</v>
      </c>
      <c r="D213" s="17">
        <v>195</v>
      </c>
      <c r="E213" s="10" t="s">
        <v>203</v>
      </c>
      <c r="F213" s="10" t="s">
        <v>86</v>
      </c>
      <c r="G213" s="33">
        <v>756001026489</v>
      </c>
      <c r="H213" s="18">
        <f>IFERROR(INDEX(#REF!,MATCH(G213,#REF!,0)),G213)</f>
        <v>756001026489</v>
      </c>
      <c r="I213" s="11"/>
      <c r="J213" s="11" t="s">
        <v>68</v>
      </c>
      <c r="K213" s="11"/>
      <c r="L213" s="11" t="s">
        <v>808</v>
      </c>
      <c r="M213" s="11">
        <v>0</v>
      </c>
      <c r="N213" s="19">
        <v>21824</v>
      </c>
      <c r="O213" s="19">
        <v>41274.79</v>
      </c>
      <c r="P213" s="19">
        <v>41274.79</v>
      </c>
      <c r="Q213" s="19">
        <v>28574.79</v>
      </c>
      <c r="R213" s="13">
        <f t="shared" si="44"/>
        <v>12700</v>
      </c>
      <c r="S213" s="11"/>
      <c r="T213" s="19">
        <v>1481.69</v>
      </c>
      <c r="U213" s="11"/>
      <c r="V213" s="19">
        <v>41274.79</v>
      </c>
      <c r="W213" s="19">
        <v>30056.48</v>
      </c>
      <c r="X213" s="19">
        <v>11218.31</v>
      </c>
      <c r="Y213" s="19">
        <f t="shared" si="45"/>
        <v>211.66558974358975</v>
      </c>
      <c r="Z213" s="19">
        <f t="shared" si="46"/>
        <v>2540.0179487179489</v>
      </c>
      <c r="AA213" s="19">
        <f t="shared" si="47"/>
        <v>10159.982051282052</v>
      </c>
      <c r="AB213" s="19">
        <f t="shared" si="48"/>
        <v>2539.987076923077</v>
      </c>
      <c r="AC213" s="19">
        <f t="shared" si="49"/>
        <v>7619.994974358975</v>
      </c>
      <c r="AD213" s="19">
        <f t="shared" si="50"/>
        <v>2539.987076923077</v>
      </c>
      <c r="AE213" s="19">
        <f t="shared" si="51"/>
        <v>5080.0078974358985</v>
      </c>
      <c r="AF213" s="19">
        <f t="shared" si="52"/>
        <v>2539.987076923077</v>
      </c>
      <c r="AG213" s="19">
        <f t="shared" si="53"/>
        <v>2540.0208205128215</v>
      </c>
      <c r="AH213" s="19">
        <f t="shared" si="54"/>
        <v>2539.987076923077</v>
      </c>
      <c r="AI213" s="19">
        <f t="shared" si="55"/>
        <v>3.3743589744517521E-2</v>
      </c>
      <c r="AJ213" s="19">
        <f t="shared" si="56"/>
        <v>3.3743589744517521E-2</v>
      </c>
      <c r="AK213" s="20">
        <f t="shared" si="57"/>
        <v>0</v>
      </c>
    </row>
    <row r="214" spans="2:37" s="3" customFormat="1" ht="74.25" hidden="1" customHeight="1" outlineLevel="1" x14ac:dyDescent="0.2">
      <c r="B214" s="15" t="s">
        <v>214</v>
      </c>
      <c r="C214" s="16" t="s">
        <v>44</v>
      </c>
      <c r="D214" s="17">
        <v>195</v>
      </c>
      <c r="E214" s="10" t="s">
        <v>203</v>
      </c>
      <c r="F214" s="10" t="s">
        <v>86</v>
      </c>
      <c r="G214" s="33">
        <v>756001026490</v>
      </c>
      <c r="H214" s="18">
        <f>IFERROR(INDEX(#REF!,MATCH(G214,#REF!,0)),G214)</f>
        <v>756001026490</v>
      </c>
      <c r="I214" s="11"/>
      <c r="J214" s="11" t="s">
        <v>68</v>
      </c>
      <c r="K214" s="11"/>
      <c r="L214" s="11" t="s">
        <v>808</v>
      </c>
      <c r="M214" s="11">
        <v>0</v>
      </c>
      <c r="N214" s="19">
        <v>21824</v>
      </c>
      <c r="O214" s="19">
        <v>41274.79</v>
      </c>
      <c r="P214" s="19">
        <v>41274.79</v>
      </c>
      <c r="Q214" s="19">
        <v>28574.79</v>
      </c>
      <c r="R214" s="13">
        <f t="shared" si="44"/>
        <v>12700</v>
      </c>
      <c r="S214" s="11"/>
      <c r="T214" s="19">
        <v>1481.69</v>
      </c>
      <c r="U214" s="11"/>
      <c r="V214" s="19">
        <v>41274.79</v>
      </c>
      <c r="W214" s="19">
        <v>30056.48</v>
      </c>
      <c r="X214" s="19">
        <v>11218.31</v>
      </c>
      <c r="Y214" s="19">
        <f t="shared" si="45"/>
        <v>211.66558974358975</v>
      </c>
      <c r="Z214" s="19">
        <f t="shared" si="46"/>
        <v>2540.0179487179489</v>
      </c>
      <c r="AA214" s="19">
        <f t="shared" si="47"/>
        <v>10159.982051282052</v>
      </c>
      <c r="AB214" s="19">
        <f t="shared" si="48"/>
        <v>2539.987076923077</v>
      </c>
      <c r="AC214" s="19">
        <f t="shared" si="49"/>
        <v>7619.994974358975</v>
      </c>
      <c r="AD214" s="19">
        <f t="shared" si="50"/>
        <v>2539.987076923077</v>
      </c>
      <c r="AE214" s="19">
        <f t="shared" si="51"/>
        <v>5080.0078974358985</v>
      </c>
      <c r="AF214" s="19">
        <f t="shared" si="52"/>
        <v>2539.987076923077</v>
      </c>
      <c r="AG214" s="19">
        <f t="shared" si="53"/>
        <v>2540.0208205128215</v>
      </c>
      <c r="AH214" s="19">
        <f t="shared" si="54"/>
        <v>2539.987076923077</v>
      </c>
      <c r="AI214" s="19">
        <f t="shared" si="55"/>
        <v>3.3743589744517521E-2</v>
      </c>
      <c r="AJ214" s="19">
        <f t="shared" si="56"/>
        <v>3.3743589744517521E-2</v>
      </c>
      <c r="AK214" s="20">
        <f t="shared" si="57"/>
        <v>0</v>
      </c>
    </row>
    <row r="215" spans="2:37" s="3" customFormat="1" ht="74.25" hidden="1" customHeight="1" outlineLevel="1" x14ac:dyDescent="0.2">
      <c r="B215" s="15" t="s">
        <v>214</v>
      </c>
      <c r="C215" s="16" t="s">
        <v>44</v>
      </c>
      <c r="D215" s="17">
        <v>195</v>
      </c>
      <c r="E215" s="10" t="s">
        <v>203</v>
      </c>
      <c r="F215" s="10" t="s">
        <v>86</v>
      </c>
      <c r="G215" s="33">
        <v>756001026491</v>
      </c>
      <c r="H215" s="18">
        <f>IFERROR(INDEX(#REF!,MATCH(G215,#REF!,0)),G215)</f>
        <v>756001026491</v>
      </c>
      <c r="I215" s="11"/>
      <c r="J215" s="11" t="s">
        <v>68</v>
      </c>
      <c r="K215" s="11"/>
      <c r="L215" s="11" t="s">
        <v>808</v>
      </c>
      <c r="M215" s="11">
        <v>0</v>
      </c>
      <c r="N215" s="19">
        <v>21824</v>
      </c>
      <c r="O215" s="19">
        <v>41274.79</v>
      </c>
      <c r="P215" s="19">
        <v>41274.79</v>
      </c>
      <c r="Q215" s="19">
        <v>28574.79</v>
      </c>
      <c r="R215" s="13">
        <f t="shared" si="44"/>
        <v>12700</v>
      </c>
      <c r="S215" s="11"/>
      <c r="T215" s="19">
        <v>1481.69</v>
      </c>
      <c r="U215" s="11"/>
      <c r="V215" s="19">
        <v>41274.79</v>
      </c>
      <c r="W215" s="19">
        <v>30056.48</v>
      </c>
      <c r="X215" s="19">
        <v>11218.31</v>
      </c>
      <c r="Y215" s="19">
        <f t="shared" si="45"/>
        <v>211.66558974358975</v>
      </c>
      <c r="Z215" s="19">
        <f t="shared" si="46"/>
        <v>2540.0179487179489</v>
      </c>
      <c r="AA215" s="19">
        <f t="shared" si="47"/>
        <v>10159.982051282052</v>
      </c>
      <c r="AB215" s="19">
        <f t="shared" si="48"/>
        <v>2539.987076923077</v>
      </c>
      <c r="AC215" s="19">
        <f t="shared" si="49"/>
        <v>7619.994974358975</v>
      </c>
      <c r="AD215" s="19">
        <f t="shared" si="50"/>
        <v>2539.987076923077</v>
      </c>
      <c r="AE215" s="19">
        <f t="shared" si="51"/>
        <v>5080.0078974358985</v>
      </c>
      <c r="AF215" s="19">
        <f t="shared" si="52"/>
        <v>2539.987076923077</v>
      </c>
      <c r="AG215" s="19">
        <f t="shared" si="53"/>
        <v>2540.0208205128215</v>
      </c>
      <c r="AH215" s="19">
        <f t="shared" si="54"/>
        <v>2539.987076923077</v>
      </c>
      <c r="AI215" s="19">
        <f t="shared" si="55"/>
        <v>3.3743589744517521E-2</v>
      </c>
      <c r="AJ215" s="19">
        <f t="shared" si="56"/>
        <v>3.3743589744517521E-2</v>
      </c>
      <c r="AK215" s="20">
        <f t="shared" si="57"/>
        <v>0</v>
      </c>
    </row>
    <row r="216" spans="2:37" s="3" customFormat="1" ht="74.25" hidden="1" customHeight="1" outlineLevel="1" x14ac:dyDescent="0.2">
      <c r="B216" s="15" t="s">
        <v>214</v>
      </c>
      <c r="C216" s="16" t="s">
        <v>44</v>
      </c>
      <c r="D216" s="17">
        <v>195</v>
      </c>
      <c r="E216" s="10" t="s">
        <v>203</v>
      </c>
      <c r="F216" s="10" t="s">
        <v>86</v>
      </c>
      <c r="G216" s="33">
        <v>756001026492</v>
      </c>
      <c r="H216" s="18">
        <f>IFERROR(INDEX(#REF!,MATCH(G216,#REF!,0)),G216)</f>
        <v>756001026492</v>
      </c>
      <c r="I216" s="11"/>
      <c r="J216" s="11" t="s">
        <v>68</v>
      </c>
      <c r="K216" s="11"/>
      <c r="L216" s="11" t="s">
        <v>808</v>
      </c>
      <c r="M216" s="11">
        <v>0</v>
      </c>
      <c r="N216" s="19">
        <v>21824</v>
      </c>
      <c r="O216" s="19">
        <v>41274.79</v>
      </c>
      <c r="P216" s="19">
        <v>41274.79</v>
      </c>
      <c r="Q216" s="19">
        <v>28574.79</v>
      </c>
      <c r="R216" s="13">
        <f t="shared" si="44"/>
        <v>12700</v>
      </c>
      <c r="S216" s="11"/>
      <c r="T216" s="19">
        <v>1481.69</v>
      </c>
      <c r="U216" s="11"/>
      <c r="V216" s="19">
        <v>41274.79</v>
      </c>
      <c r="W216" s="19">
        <v>30056.48</v>
      </c>
      <c r="X216" s="19">
        <v>11218.31</v>
      </c>
      <c r="Y216" s="19">
        <f t="shared" si="45"/>
        <v>211.66558974358975</v>
      </c>
      <c r="Z216" s="19">
        <f t="shared" si="46"/>
        <v>2540.0179487179489</v>
      </c>
      <c r="AA216" s="19">
        <f t="shared" si="47"/>
        <v>10159.982051282052</v>
      </c>
      <c r="AB216" s="19">
        <f t="shared" si="48"/>
        <v>2539.987076923077</v>
      </c>
      <c r="AC216" s="19">
        <f t="shared" si="49"/>
        <v>7619.994974358975</v>
      </c>
      <c r="AD216" s="19">
        <f t="shared" si="50"/>
        <v>2539.987076923077</v>
      </c>
      <c r="AE216" s="19">
        <f t="shared" si="51"/>
        <v>5080.0078974358985</v>
      </c>
      <c r="AF216" s="19">
        <f t="shared" si="52"/>
        <v>2539.987076923077</v>
      </c>
      <c r="AG216" s="19">
        <f t="shared" si="53"/>
        <v>2540.0208205128215</v>
      </c>
      <c r="AH216" s="19">
        <f t="shared" si="54"/>
        <v>2539.987076923077</v>
      </c>
      <c r="AI216" s="19">
        <f t="shared" si="55"/>
        <v>3.3743589744517521E-2</v>
      </c>
      <c r="AJ216" s="19">
        <f t="shared" si="56"/>
        <v>3.3743589744517521E-2</v>
      </c>
      <c r="AK216" s="20">
        <f t="shared" si="57"/>
        <v>0</v>
      </c>
    </row>
    <row r="217" spans="2:37" s="3" customFormat="1" ht="74.25" hidden="1" customHeight="1" outlineLevel="1" x14ac:dyDescent="0.2">
      <c r="B217" s="15" t="s">
        <v>214</v>
      </c>
      <c r="C217" s="16" t="s">
        <v>44</v>
      </c>
      <c r="D217" s="17">
        <v>195</v>
      </c>
      <c r="E217" s="10" t="s">
        <v>203</v>
      </c>
      <c r="F217" s="10" t="s">
        <v>86</v>
      </c>
      <c r="G217" s="33">
        <v>756001026493</v>
      </c>
      <c r="H217" s="18">
        <f>IFERROR(INDEX(#REF!,MATCH(G217,#REF!,0)),G217)</f>
        <v>756001026493</v>
      </c>
      <c r="I217" s="11"/>
      <c r="J217" s="11" t="s">
        <v>68</v>
      </c>
      <c r="K217" s="11"/>
      <c r="L217" s="11" t="s">
        <v>808</v>
      </c>
      <c r="M217" s="11">
        <v>0</v>
      </c>
      <c r="N217" s="19">
        <v>21824</v>
      </c>
      <c r="O217" s="19">
        <v>41274.79</v>
      </c>
      <c r="P217" s="19">
        <v>41274.79</v>
      </c>
      <c r="Q217" s="19">
        <v>28574.79</v>
      </c>
      <c r="R217" s="13">
        <f t="shared" si="44"/>
        <v>12700</v>
      </c>
      <c r="S217" s="11"/>
      <c r="T217" s="19">
        <v>1481.69</v>
      </c>
      <c r="U217" s="11"/>
      <c r="V217" s="19">
        <v>41274.79</v>
      </c>
      <c r="W217" s="19">
        <v>30056.48</v>
      </c>
      <c r="X217" s="19">
        <v>11218.31</v>
      </c>
      <c r="Y217" s="19">
        <f t="shared" si="45"/>
        <v>211.66558974358975</v>
      </c>
      <c r="Z217" s="19">
        <f t="shared" si="46"/>
        <v>2540.0179487179489</v>
      </c>
      <c r="AA217" s="19">
        <f t="shared" si="47"/>
        <v>10159.982051282052</v>
      </c>
      <c r="AB217" s="19">
        <f t="shared" si="48"/>
        <v>2539.987076923077</v>
      </c>
      <c r="AC217" s="19">
        <f t="shared" si="49"/>
        <v>7619.994974358975</v>
      </c>
      <c r="AD217" s="19">
        <f t="shared" si="50"/>
        <v>2539.987076923077</v>
      </c>
      <c r="AE217" s="19">
        <f t="shared" si="51"/>
        <v>5080.0078974358985</v>
      </c>
      <c r="AF217" s="19">
        <f t="shared" si="52"/>
        <v>2539.987076923077</v>
      </c>
      <c r="AG217" s="19">
        <f t="shared" si="53"/>
        <v>2540.0208205128215</v>
      </c>
      <c r="AH217" s="19">
        <f t="shared" si="54"/>
        <v>2539.987076923077</v>
      </c>
      <c r="AI217" s="19">
        <f t="shared" si="55"/>
        <v>3.3743589744517521E-2</v>
      </c>
      <c r="AJ217" s="19">
        <f t="shared" si="56"/>
        <v>3.3743589744517521E-2</v>
      </c>
      <c r="AK217" s="20">
        <f t="shared" si="57"/>
        <v>0</v>
      </c>
    </row>
    <row r="218" spans="2:37" s="3" customFormat="1" ht="74.25" hidden="1" customHeight="1" outlineLevel="1" x14ac:dyDescent="0.2">
      <c r="B218" s="15" t="s">
        <v>214</v>
      </c>
      <c r="C218" s="16" t="s">
        <v>44</v>
      </c>
      <c r="D218" s="17">
        <v>195</v>
      </c>
      <c r="E218" s="10" t="s">
        <v>203</v>
      </c>
      <c r="F218" s="10" t="s">
        <v>86</v>
      </c>
      <c r="G218" s="33">
        <v>756001026494</v>
      </c>
      <c r="H218" s="18">
        <f>IFERROR(INDEX(#REF!,MATCH(G218,#REF!,0)),G218)</f>
        <v>756001026494</v>
      </c>
      <c r="I218" s="11"/>
      <c r="J218" s="11" t="s">
        <v>68</v>
      </c>
      <c r="K218" s="11"/>
      <c r="L218" s="11" t="s">
        <v>808</v>
      </c>
      <c r="M218" s="11">
        <v>0</v>
      </c>
      <c r="N218" s="19">
        <v>21824</v>
      </c>
      <c r="O218" s="19">
        <v>41274.79</v>
      </c>
      <c r="P218" s="19">
        <v>41274.79</v>
      </c>
      <c r="Q218" s="19">
        <v>28574.79</v>
      </c>
      <c r="R218" s="13">
        <f t="shared" si="44"/>
        <v>12700</v>
      </c>
      <c r="S218" s="11"/>
      <c r="T218" s="19">
        <v>1481.69</v>
      </c>
      <c r="U218" s="11"/>
      <c r="V218" s="19">
        <v>41274.79</v>
      </c>
      <c r="W218" s="19">
        <v>30056.48</v>
      </c>
      <c r="X218" s="19">
        <v>11218.31</v>
      </c>
      <c r="Y218" s="19">
        <f t="shared" si="45"/>
        <v>211.66558974358975</v>
      </c>
      <c r="Z218" s="19">
        <f t="shared" si="46"/>
        <v>2540.0179487179489</v>
      </c>
      <c r="AA218" s="19">
        <f t="shared" si="47"/>
        <v>10159.982051282052</v>
      </c>
      <c r="AB218" s="19">
        <f t="shared" si="48"/>
        <v>2539.987076923077</v>
      </c>
      <c r="AC218" s="19">
        <f t="shared" si="49"/>
        <v>7619.994974358975</v>
      </c>
      <c r="AD218" s="19">
        <f t="shared" si="50"/>
        <v>2539.987076923077</v>
      </c>
      <c r="AE218" s="19">
        <f t="shared" si="51"/>
        <v>5080.0078974358985</v>
      </c>
      <c r="AF218" s="19">
        <f t="shared" si="52"/>
        <v>2539.987076923077</v>
      </c>
      <c r="AG218" s="19">
        <f t="shared" si="53"/>
        <v>2540.0208205128215</v>
      </c>
      <c r="AH218" s="19">
        <f t="shared" si="54"/>
        <v>2539.987076923077</v>
      </c>
      <c r="AI218" s="19">
        <f t="shared" si="55"/>
        <v>3.3743589744517521E-2</v>
      </c>
      <c r="AJ218" s="19">
        <f t="shared" si="56"/>
        <v>3.3743589744517521E-2</v>
      </c>
      <c r="AK218" s="20">
        <f t="shared" si="57"/>
        <v>0</v>
      </c>
    </row>
    <row r="219" spans="2:37" s="3" customFormat="1" ht="74.25" hidden="1" customHeight="1" outlineLevel="1" x14ac:dyDescent="0.2">
      <c r="B219" s="15" t="s">
        <v>214</v>
      </c>
      <c r="C219" s="16" t="s">
        <v>44</v>
      </c>
      <c r="D219" s="17">
        <v>195</v>
      </c>
      <c r="E219" s="10" t="s">
        <v>203</v>
      </c>
      <c r="F219" s="10" t="s">
        <v>86</v>
      </c>
      <c r="G219" s="33">
        <v>756001026495</v>
      </c>
      <c r="H219" s="18">
        <f>IFERROR(INDEX(#REF!,MATCH(G219,#REF!,0)),G219)</f>
        <v>756001026495</v>
      </c>
      <c r="I219" s="11"/>
      <c r="J219" s="11" t="s">
        <v>68</v>
      </c>
      <c r="K219" s="11"/>
      <c r="L219" s="11" t="s">
        <v>808</v>
      </c>
      <c r="M219" s="11">
        <v>0</v>
      </c>
      <c r="N219" s="19">
        <v>21824</v>
      </c>
      <c r="O219" s="19">
        <v>41274.79</v>
      </c>
      <c r="P219" s="19">
        <v>41274.79</v>
      </c>
      <c r="Q219" s="19">
        <v>28574.79</v>
      </c>
      <c r="R219" s="13">
        <f t="shared" si="44"/>
        <v>12700</v>
      </c>
      <c r="S219" s="11"/>
      <c r="T219" s="19">
        <v>1481.69</v>
      </c>
      <c r="U219" s="11"/>
      <c r="V219" s="19">
        <v>41274.79</v>
      </c>
      <c r="W219" s="19">
        <v>30056.48</v>
      </c>
      <c r="X219" s="19">
        <v>11218.31</v>
      </c>
      <c r="Y219" s="19">
        <f t="shared" si="45"/>
        <v>211.66558974358975</v>
      </c>
      <c r="Z219" s="19">
        <f t="shared" si="46"/>
        <v>2540.0179487179489</v>
      </c>
      <c r="AA219" s="19">
        <f t="shared" si="47"/>
        <v>10159.982051282052</v>
      </c>
      <c r="AB219" s="19">
        <f t="shared" si="48"/>
        <v>2539.987076923077</v>
      </c>
      <c r="AC219" s="19">
        <f t="shared" si="49"/>
        <v>7619.994974358975</v>
      </c>
      <c r="AD219" s="19">
        <f t="shared" si="50"/>
        <v>2539.987076923077</v>
      </c>
      <c r="AE219" s="19">
        <f t="shared" si="51"/>
        <v>5080.0078974358985</v>
      </c>
      <c r="AF219" s="19">
        <f t="shared" si="52"/>
        <v>2539.987076923077</v>
      </c>
      <c r="AG219" s="19">
        <f t="shared" si="53"/>
        <v>2540.0208205128215</v>
      </c>
      <c r="AH219" s="19">
        <f t="shared" si="54"/>
        <v>2539.987076923077</v>
      </c>
      <c r="AI219" s="19">
        <f t="shared" si="55"/>
        <v>3.3743589744517521E-2</v>
      </c>
      <c r="AJ219" s="19">
        <f t="shared" si="56"/>
        <v>3.3743589744517521E-2</v>
      </c>
      <c r="AK219" s="20">
        <f t="shared" si="57"/>
        <v>0</v>
      </c>
    </row>
    <row r="220" spans="2:37" s="3" customFormat="1" ht="74.25" hidden="1" customHeight="1" outlineLevel="1" x14ac:dyDescent="0.2">
      <c r="B220" s="15" t="s">
        <v>214</v>
      </c>
      <c r="C220" s="16" t="s">
        <v>44</v>
      </c>
      <c r="D220" s="17">
        <v>195</v>
      </c>
      <c r="E220" s="10" t="s">
        <v>203</v>
      </c>
      <c r="F220" s="10" t="s">
        <v>86</v>
      </c>
      <c r="G220" s="33">
        <v>756001026496</v>
      </c>
      <c r="H220" s="18">
        <f>IFERROR(INDEX(#REF!,MATCH(G220,#REF!,0)),G220)</f>
        <v>756001026496</v>
      </c>
      <c r="I220" s="11"/>
      <c r="J220" s="11" t="s">
        <v>68</v>
      </c>
      <c r="K220" s="11"/>
      <c r="L220" s="11" t="s">
        <v>808</v>
      </c>
      <c r="M220" s="11">
        <v>0</v>
      </c>
      <c r="N220" s="19">
        <v>21824</v>
      </c>
      <c r="O220" s="19">
        <v>41274.79</v>
      </c>
      <c r="P220" s="19">
        <v>41274.79</v>
      </c>
      <c r="Q220" s="19">
        <v>28574.79</v>
      </c>
      <c r="R220" s="13">
        <f t="shared" si="44"/>
        <v>12700</v>
      </c>
      <c r="S220" s="11"/>
      <c r="T220" s="19">
        <v>1481.69</v>
      </c>
      <c r="U220" s="11"/>
      <c r="V220" s="19">
        <v>41274.79</v>
      </c>
      <c r="W220" s="19">
        <v>30056.48</v>
      </c>
      <c r="X220" s="19">
        <v>11218.31</v>
      </c>
      <c r="Y220" s="19">
        <f t="shared" si="45"/>
        <v>211.66558974358975</v>
      </c>
      <c r="Z220" s="19">
        <f t="shared" si="46"/>
        <v>2540.0179487179489</v>
      </c>
      <c r="AA220" s="19">
        <f t="shared" si="47"/>
        <v>10159.982051282052</v>
      </c>
      <c r="AB220" s="19">
        <f t="shared" si="48"/>
        <v>2539.987076923077</v>
      </c>
      <c r="AC220" s="19">
        <f t="shared" si="49"/>
        <v>7619.994974358975</v>
      </c>
      <c r="AD220" s="19">
        <f t="shared" si="50"/>
        <v>2539.987076923077</v>
      </c>
      <c r="AE220" s="19">
        <f t="shared" si="51"/>
        <v>5080.0078974358985</v>
      </c>
      <c r="AF220" s="19">
        <f t="shared" si="52"/>
        <v>2539.987076923077</v>
      </c>
      <c r="AG220" s="19">
        <f t="shared" si="53"/>
        <v>2540.0208205128215</v>
      </c>
      <c r="AH220" s="19">
        <f t="shared" si="54"/>
        <v>2539.987076923077</v>
      </c>
      <c r="AI220" s="19">
        <f t="shared" si="55"/>
        <v>3.3743589744517521E-2</v>
      </c>
      <c r="AJ220" s="19">
        <f t="shared" si="56"/>
        <v>3.3743589744517521E-2</v>
      </c>
      <c r="AK220" s="20">
        <f t="shared" si="57"/>
        <v>0</v>
      </c>
    </row>
    <row r="221" spans="2:37" s="3" customFormat="1" ht="74.25" hidden="1" customHeight="1" outlineLevel="1" x14ac:dyDescent="0.2">
      <c r="B221" s="15" t="s">
        <v>214</v>
      </c>
      <c r="C221" s="16" t="s">
        <v>44</v>
      </c>
      <c r="D221" s="17">
        <v>195</v>
      </c>
      <c r="E221" s="10" t="s">
        <v>203</v>
      </c>
      <c r="F221" s="10" t="s">
        <v>86</v>
      </c>
      <c r="G221" s="33">
        <v>756001026497</v>
      </c>
      <c r="H221" s="18">
        <f>IFERROR(INDEX(#REF!,MATCH(G221,#REF!,0)),G221)</f>
        <v>756001026497</v>
      </c>
      <c r="I221" s="11"/>
      <c r="J221" s="11" t="s">
        <v>68</v>
      </c>
      <c r="K221" s="11"/>
      <c r="L221" s="11" t="s">
        <v>808</v>
      </c>
      <c r="M221" s="11">
        <v>0</v>
      </c>
      <c r="N221" s="19">
        <v>21824</v>
      </c>
      <c r="O221" s="19">
        <v>41274.79</v>
      </c>
      <c r="P221" s="19">
        <v>41274.79</v>
      </c>
      <c r="Q221" s="19">
        <v>28574.79</v>
      </c>
      <c r="R221" s="13">
        <f t="shared" si="44"/>
        <v>12700</v>
      </c>
      <c r="S221" s="11"/>
      <c r="T221" s="19">
        <v>1481.69</v>
      </c>
      <c r="U221" s="11"/>
      <c r="V221" s="19">
        <v>41274.79</v>
      </c>
      <c r="W221" s="19">
        <v>30056.48</v>
      </c>
      <c r="X221" s="19">
        <v>11218.31</v>
      </c>
      <c r="Y221" s="19">
        <f t="shared" si="45"/>
        <v>211.66558974358975</v>
      </c>
      <c r="Z221" s="19">
        <f t="shared" si="46"/>
        <v>2540.0179487179489</v>
      </c>
      <c r="AA221" s="19">
        <f t="shared" si="47"/>
        <v>10159.982051282052</v>
      </c>
      <c r="AB221" s="19">
        <f t="shared" si="48"/>
        <v>2539.987076923077</v>
      </c>
      <c r="AC221" s="19">
        <f t="shared" si="49"/>
        <v>7619.994974358975</v>
      </c>
      <c r="AD221" s="19">
        <f t="shared" si="50"/>
        <v>2539.987076923077</v>
      </c>
      <c r="AE221" s="19">
        <f t="shared" si="51"/>
        <v>5080.0078974358985</v>
      </c>
      <c r="AF221" s="19">
        <f t="shared" si="52"/>
        <v>2539.987076923077</v>
      </c>
      <c r="AG221" s="19">
        <f t="shared" si="53"/>
        <v>2540.0208205128215</v>
      </c>
      <c r="AH221" s="19">
        <f t="shared" si="54"/>
        <v>2539.987076923077</v>
      </c>
      <c r="AI221" s="19">
        <f t="shared" si="55"/>
        <v>3.3743589744517521E-2</v>
      </c>
      <c r="AJ221" s="19">
        <f t="shared" si="56"/>
        <v>3.3743589744517521E-2</v>
      </c>
      <c r="AK221" s="20">
        <f t="shared" si="57"/>
        <v>0</v>
      </c>
    </row>
    <row r="222" spans="2:37" s="3" customFormat="1" ht="74.25" hidden="1" customHeight="1" outlineLevel="1" x14ac:dyDescent="0.2">
      <c r="B222" s="15" t="s">
        <v>214</v>
      </c>
      <c r="C222" s="16" t="s">
        <v>44</v>
      </c>
      <c r="D222" s="17">
        <v>195</v>
      </c>
      <c r="E222" s="10" t="s">
        <v>203</v>
      </c>
      <c r="F222" s="10" t="s">
        <v>86</v>
      </c>
      <c r="G222" s="33">
        <v>756001026498</v>
      </c>
      <c r="H222" s="18">
        <f>IFERROR(INDEX(#REF!,MATCH(G222,#REF!,0)),G222)</f>
        <v>756001026498</v>
      </c>
      <c r="I222" s="11"/>
      <c r="J222" s="11" t="s">
        <v>68</v>
      </c>
      <c r="K222" s="11"/>
      <c r="L222" s="11" t="s">
        <v>808</v>
      </c>
      <c r="M222" s="11">
        <v>0</v>
      </c>
      <c r="N222" s="19">
        <v>21824</v>
      </c>
      <c r="O222" s="19">
        <v>41274.79</v>
      </c>
      <c r="P222" s="19">
        <v>41274.79</v>
      </c>
      <c r="Q222" s="19">
        <v>28574.79</v>
      </c>
      <c r="R222" s="13">
        <f t="shared" si="44"/>
        <v>12700</v>
      </c>
      <c r="S222" s="11"/>
      <c r="T222" s="19">
        <v>1481.69</v>
      </c>
      <c r="U222" s="11"/>
      <c r="V222" s="19">
        <v>41274.79</v>
      </c>
      <c r="W222" s="19">
        <v>30056.48</v>
      </c>
      <c r="X222" s="19">
        <v>11218.31</v>
      </c>
      <c r="Y222" s="19">
        <f t="shared" si="45"/>
        <v>211.66558974358975</v>
      </c>
      <c r="Z222" s="19">
        <f t="shared" si="46"/>
        <v>2540.0179487179489</v>
      </c>
      <c r="AA222" s="19">
        <f t="shared" si="47"/>
        <v>10159.982051282052</v>
      </c>
      <c r="AB222" s="19">
        <f t="shared" si="48"/>
        <v>2539.987076923077</v>
      </c>
      <c r="AC222" s="19">
        <f t="shared" si="49"/>
        <v>7619.994974358975</v>
      </c>
      <c r="AD222" s="19">
        <f t="shared" si="50"/>
        <v>2539.987076923077</v>
      </c>
      <c r="AE222" s="19">
        <f t="shared" si="51"/>
        <v>5080.0078974358985</v>
      </c>
      <c r="AF222" s="19">
        <f t="shared" si="52"/>
        <v>2539.987076923077</v>
      </c>
      <c r="AG222" s="19">
        <f t="shared" si="53"/>
        <v>2540.0208205128215</v>
      </c>
      <c r="AH222" s="19">
        <f t="shared" si="54"/>
        <v>2539.987076923077</v>
      </c>
      <c r="AI222" s="19">
        <f t="shared" si="55"/>
        <v>3.3743589744517521E-2</v>
      </c>
      <c r="AJ222" s="19">
        <f t="shared" si="56"/>
        <v>3.3743589744517521E-2</v>
      </c>
      <c r="AK222" s="20">
        <f t="shared" si="57"/>
        <v>0</v>
      </c>
    </row>
    <row r="223" spans="2:37" s="3" customFormat="1" ht="74.25" hidden="1" customHeight="1" outlineLevel="1" x14ac:dyDescent="0.2">
      <c r="B223" s="15" t="s">
        <v>214</v>
      </c>
      <c r="C223" s="16" t="s">
        <v>44</v>
      </c>
      <c r="D223" s="17">
        <v>195</v>
      </c>
      <c r="E223" s="10" t="s">
        <v>203</v>
      </c>
      <c r="F223" s="10" t="s">
        <v>86</v>
      </c>
      <c r="G223" s="33">
        <v>756001026499</v>
      </c>
      <c r="H223" s="18">
        <f>IFERROR(INDEX(#REF!,MATCH(G223,#REF!,0)),G223)</f>
        <v>756001026499</v>
      </c>
      <c r="I223" s="11"/>
      <c r="J223" s="11" t="s">
        <v>68</v>
      </c>
      <c r="K223" s="11"/>
      <c r="L223" s="11" t="s">
        <v>808</v>
      </c>
      <c r="M223" s="11">
        <v>0</v>
      </c>
      <c r="N223" s="19">
        <v>21824</v>
      </c>
      <c r="O223" s="19">
        <v>41274.79</v>
      </c>
      <c r="P223" s="19">
        <v>41274.79</v>
      </c>
      <c r="Q223" s="19">
        <v>28574.79</v>
      </c>
      <c r="R223" s="13">
        <f t="shared" si="44"/>
        <v>12700</v>
      </c>
      <c r="S223" s="11"/>
      <c r="T223" s="19">
        <v>1481.69</v>
      </c>
      <c r="U223" s="11"/>
      <c r="V223" s="19">
        <v>41274.79</v>
      </c>
      <c r="W223" s="19">
        <v>30056.48</v>
      </c>
      <c r="X223" s="19">
        <v>11218.31</v>
      </c>
      <c r="Y223" s="19">
        <f t="shared" si="45"/>
        <v>211.66558974358975</v>
      </c>
      <c r="Z223" s="19">
        <f t="shared" si="46"/>
        <v>2540.0179487179489</v>
      </c>
      <c r="AA223" s="19">
        <f t="shared" si="47"/>
        <v>10159.982051282052</v>
      </c>
      <c r="AB223" s="19">
        <f t="shared" si="48"/>
        <v>2539.987076923077</v>
      </c>
      <c r="AC223" s="19">
        <f t="shared" si="49"/>
        <v>7619.994974358975</v>
      </c>
      <c r="AD223" s="19">
        <f t="shared" si="50"/>
        <v>2539.987076923077</v>
      </c>
      <c r="AE223" s="19">
        <f t="shared" si="51"/>
        <v>5080.0078974358985</v>
      </c>
      <c r="AF223" s="19">
        <f t="shared" si="52"/>
        <v>2539.987076923077</v>
      </c>
      <c r="AG223" s="19">
        <f t="shared" si="53"/>
        <v>2540.0208205128215</v>
      </c>
      <c r="AH223" s="19">
        <f t="shared" si="54"/>
        <v>2539.987076923077</v>
      </c>
      <c r="AI223" s="19">
        <f t="shared" si="55"/>
        <v>3.3743589744517521E-2</v>
      </c>
      <c r="AJ223" s="19">
        <f t="shared" si="56"/>
        <v>3.3743589744517521E-2</v>
      </c>
      <c r="AK223" s="20">
        <f t="shared" si="57"/>
        <v>0</v>
      </c>
    </row>
    <row r="224" spans="2:37" s="3" customFormat="1" ht="74.25" hidden="1" customHeight="1" outlineLevel="1" x14ac:dyDescent="0.2">
      <c r="B224" s="15" t="s">
        <v>214</v>
      </c>
      <c r="C224" s="16" t="s">
        <v>44</v>
      </c>
      <c r="D224" s="17">
        <v>195</v>
      </c>
      <c r="E224" s="10" t="s">
        <v>203</v>
      </c>
      <c r="F224" s="10" t="s">
        <v>86</v>
      </c>
      <c r="G224" s="33">
        <v>756001026500</v>
      </c>
      <c r="H224" s="18">
        <f>IFERROR(INDEX(#REF!,MATCH(G224,#REF!,0)),G224)</f>
        <v>756001026500</v>
      </c>
      <c r="I224" s="11"/>
      <c r="J224" s="11" t="s">
        <v>68</v>
      </c>
      <c r="K224" s="11"/>
      <c r="L224" s="11" t="s">
        <v>808</v>
      </c>
      <c r="M224" s="11">
        <v>0</v>
      </c>
      <c r="N224" s="19">
        <v>21824</v>
      </c>
      <c r="O224" s="19">
        <v>41274.79</v>
      </c>
      <c r="P224" s="19">
        <v>41274.79</v>
      </c>
      <c r="Q224" s="19">
        <v>28574.79</v>
      </c>
      <c r="R224" s="13">
        <f t="shared" si="44"/>
        <v>12700</v>
      </c>
      <c r="S224" s="11"/>
      <c r="T224" s="19">
        <v>1481.69</v>
      </c>
      <c r="U224" s="11"/>
      <c r="V224" s="19">
        <v>41274.79</v>
      </c>
      <c r="W224" s="19">
        <v>30056.48</v>
      </c>
      <c r="X224" s="19">
        <v>11218.31</v>
      </c>
      <c r="Y224" s="19">
        <f t="shared" si="45"/>
        <v>211.66558974358975</v>
      </c>
      <c r="Z224" s="19">
        <f t="shared" si="46"/>
        <v>2540.0179487179489</v>
      </c>
      <c r="AA224" s="19">
        <f t="shared" si="47"/>
        <v>10159.982051282052</v>
      </c>
      <c r="AB224" s="19">
        <f t="shared" si="48"/>
        <v>2539.987076923077</v>
      </c>
      <c r="AC224" s="19">
        <f t="shared" si="49"/>
        <v>7619.994974358975</v>
      </c>
      <c r="AD224" s="19">
        <f t="shared" si="50"/>
        <v>2539.987076923077</v>
      </c>
      <c r="AE224" s="19">
        <f t="shared" si="51"/>
        <v>5080.0078974358985</v>
      </c>
      <c r="AF224" s="19">
        <f t="shared" si="52"/>
        <v>2539.987076923077</v>
      </c>
      <c r="AG224" s="19">
        <f t="shared" si="53"/>
        <v>2540.0208205128215</v>
      </c>
      <c r="AH224" s="19">
        <f t="shared" si="54"/>
        <v>2539.987076923077</v>
      </c>
      <c r="AI224" s="19">
        <f t="shared" si="55"/>
        <v>3.3743589744517521E-2</v>
      </c>
      <c r="AJ224" s="19">
        <f t="shared" si="56"/>
        <v>3.3743589744517521E-2</v>
      </c>
      <c r="AK224" s="20">
        <f t="shared" si="57"/>
        <v>0</v>
      </c>
    </row>
    <row r="225" spans="2:37" s="3" customFormat="1" ht="74.25" hidden="1" customHeight="1" outlineLevel="1" x14ac:dyDescent="0.2">
      <c r="B225" s="15" t="s">
        <v>214</v>
      </c>
      <c r="C225" s="16" t="s">
        <v>44</v>
      </c>
      <c r="D225" s="17">
        <v>195</v>
      </c>
      <c r="E225" s="10" t="s">
        <v>203</v>
      </c>
      <c r="F225" s="10" t="s">
        <v>86</v>
      </c>
      <c r="G225" s="33">
        <v>756001026501</v>
      </c>
      <c r="H225" s="18">
        <f>IFERROR(INDEX(#REF!,MATCH(G225,#REF!,0)),G225)</f>
        <v>756001026501</v>
      </c>
      <c r="I225" s="11"/>
      <c r="J225" s="11" t="s">
        <v>68</v>
      </c>
      <c r="K225" s="11"/>
      <c r="L225" s="11" t="s">
        <v>808</v>
      </c>
      <c r="M225" s="11">
        <v>0</v>
      </c>
      <c r="N225" s="19">
        <v>21824</v>
      </c>
      <c r="O225" s="19">
        <v>41274.79</v>
      </c>
      <c r="P225" s="19">
        <v>41274.79</v>
      </c>
      <c r="Q225" s="19">
        <v>28574.79</v>
      </c>
      <c r="R225" s="13">
        <f t="shared" si="44"/>
        <v>12700</v>
      </c>
      <c r="S225" s="11"/>
      <c r="T225" s="19">
        <v>1481.69</v>
      </c>
      <c r="U225" s="11"/>
      <c r="V225" s="19">
        <v>41274.79</v>
      </c>
      <c r="W225" s="19">
        <v>30056.48</v>
      </c>
      <c r="X225" s="19">
        <v>11218.31</v>
      </c>
      <c r="Y225" s="19">
        <f t="shared" si="45"/>
        <v>211.66558974358975</v>
      </c>
      <c r="Z225" s="19">
        <f t="shared" si="46"/>
        <v>2540.0179487179489</v>
      </c>
      <c r="AA225" s="19">
        <f t="shared" si="47"/>
        <v>10159.982051282052</v>
      </c>
      <c r="AB225" s="19">
        <f t="shared" si="48"/>
        <v>2539.987076923077</v>
      </c>
      <c r="AC225" s="19">
        <f t="shared" si="49"/>
        <v>7619.994974358975</v>
      </c>
      <c r="AD225" s="19">
        <f t="shared" si="50"/>
        <v>2539.987076923077</v>
      </c>
      <c r="AE225" s="19">
        <f t="shared" si="51"/>
        <v>5080.0078974358985</v>
      </c>
      <c r="AF225" s="19">
        <f t="shared" si="52"/>
        <v>2539.987076923077</v>
      </c>
      <c r="AG225" s="19">
        <f t="shared" si="53"/>
        <v>2540.0208205128215</v>
      </c>
      <c r="AH225" s="19">
        <f t="shared" si="54"/>
        <v>2539.987076923077</v>
      </c>
      <c r="AI225" s="19">
        <f t="shared" si="55"/>
        <v>3.3743589744517521E-2</v>
      </c>
      <c r="AJ225" s="19">
        <f t="shared" si="56"/>
        <v>3.3743589744517521E-2</v>
      </c>
      <c r="AK225" s="20">
        <f t="shared" si="57"/>
        <v>0</v>
      </c>
    </row>
    <row r="226" spans="2:37" s="3" customFormat="1" ht="74.25" hidden="1" customHeight="1" outlineLevel="1" x14ac:dyDescent="0.2">
      <c r="B226" s="15" t="s">
        <v>214</v>
      </c>
      <c r="C226" s="16" t="s">
        <v>44</v>
      </c>
      <c r="D226" s="17">
        <v>195</v>
      </c>
      <c r="E226" s="10" t="s">
        <v>203</v>
      </c>
      <c r="F226" s="10" t="s">
        <v>86</v>
      </c>
      <c r="G226" s="33">
        <v>756001026502</v>
      </c>
      <c r="H226" s="18">
        <f>IFERROR(INDEX(#REF!,MATCH(G226,#REF!,0)),G226)</f>
        <v>756001026502</v>
      </c>
      <c r="I226" s="11"/>
      <c r="J226" s="11" t="s">
        <v>68</v>
      </c>
      <c r="K226" s="11"/>
      <c r="L226" s="11" t="s">
        <v>808</v>
      </c>
      <c r="M226" s="11">
        <v>0</v>
      </c>
      <c r="N226" s="19">
        <v>21824</v>
      </c>
      <c r="O226" s="19">
        <v>41274.79</v>
      </c>
      <c r="P226" s="19">
        <v>41274.79</v>
      </c>
      <c r="Q226" s="19">
        <v>28574.79</v>
      </c>
      <c r="R226" s="13">
        <f t="shared" si="44"/>
        <v>12700</v>
      </c>
      <c r="S226" s="11"/>
      <c r="T226" s="19">
        <v>1481.69</v>
      </c>
      <c r="U226" s="11"/>
      <c r="V226" s="19">
        <v>41274.79</v>
      </c>
      <c r="W226" s="19">
        <v>30056.48</v>
      </c>
      <c r="X226" s="19">
        <v>11218.31</v>
      </c>
      <c r="Y226" s="19">
        <f t="shared" si="45"/>
        <v>211.66558974358975</v>
      </c>
      <c r="Z226" s="19">
        <f t="shared" si="46"/>
        <v>2540.0179487179489</v>
      </c>
      <c r="AA226" s="19">
        <f t="shared" si="47"/>
        <v>10159.982051282052</v>
      </c>
      <c r="AB226" s="19">
        <f t="shared" si="48"/>
        <v>2539.987076923077</v>
      </c>
      <c r="AC226" s="19">
        <f t="shared" si="49"/>
        <v>7619.994974358975</v>
      </c>
      <c r="AD226" s="19">
        <f t="shared" si="50"/>
        <v>2539.987076923077</v>
      </c>
      <c r="AE226" s="19">
        <f t="shared" si="51"/>
        <v>5080.0078974358985</v>
      </c>
      <c r="AF226" s="19">
        <f t="shared" si="52"/>
        <v>2539.987076923077</v>
      </c>
      <c r="AG226" s="19">
        <f t="shared" si="53"/>
        <v>2540.0208205128215</v>
      </c>
      <c r="AH226" s="19">
        <f t="shared" si="54"/>
        <v>2539.987076923077</v>
      </c>
      <c r="AI226" s="19">
        <f t="shared" si="55"/>
        <v>3.3743589744517521E-2</v>
      </c>
      <c r="AJ226" s="19">
        <f t="shared" si="56"/>
        <v>3.3743589744517521E-2</v>
      </c>
      <c r="AK226" s="20">
        <f t="shared" si="57"/>
        <v>0</v>
      </c>
    </row>
    <row r="227" spans="2:37" s="3" customFormat="1" ht="74.25" hidden="1" customHeight="1" outlineLevel="1" x14ac:dyDescent="0.2">
      <c r="B227" s="15" t="s">
        <v>214</v>
      </c>
      <c r="C227" s="16" t="s">
        <v>44</v>
      </c>
      <c r="D227" s="17">
        <v>195</v>
      </c>
      <c r="E227" s="10" t="s">
        <v>203</v>
      </c>
      <c r="F227" s="10" t="s">
        <v>86</v>
      </c>
      <c r="G227" s="33">
        <v>756001026503</v>
      </c>
      <c r="H227" s="18">
        <f>IFERROR(INDEX(#REF!,MATCH(G227,#REF!,0)),G227)</f>
        <v>756001026503</v>
      </c>
      <c r="I227" s="11"/>
      <c r="J227" s="11" t="s">
        <v>68</v>
      </c>
      <c r="K227" s="11"/>
      <c r="L227" s="11" t="s">
        <v>808</v>
      </c>
      <c r="M227" s="11">
        <v>0</v>
      </c>
      <c r="N227" s="19">
        <v>21824</v>
      </c>
      <c r="O227" s="19">
        <v>41274.79</v>
      </c>
      <c r="P227" s="19">
        <v>41274.79</v>
      </c>
      <c r="Q227" s="19">
        <v>28574.79</v>
      </c>
      <c r="R227" s="13">
        <f t="shared" si="44"/>
        <v>12700</v>
      </c>
      <c r="S227" s="11"/>
      <c r="T227" s="19">
        <v>1481.69</v>
      </c>
      <c r="U227" s="11"/>
      <c r="V227" s="19">
        <v>41274.79</v>
      </c>
      <c r="W227" s="19">
        <v>30056.48</v>
      </c>
      <c r="X227" s="19">
        <v>11218.31</v>
      </c>
      <c r="Y227" s="19">
        <f t="shared" si="45"/>
        <v>211.66558974358975</v>
      </c>
      <c r="Z227" s="19">
        <f t="shared" si="46"/>
        <v>2540.0179487179489</v>
      </c>
      <c r="AA227" s="19">
        <f t="shared" si="47"/>
        <v>10159.982051282052</v>
      </c>
      <c r="AB227" s="19">
        <f t="shared" si="48"/>
        <v>2539.987076923077</v>
      </c>
      <c r="AC227" s="19">
        <f t="shared" si="49"/>
        <v>7619.994974358975</v>
      </c>
      <c r="AD227" s="19">
        <f t="shared" si="50"/>
        <v>2539.987076923077</v>
      </c>
      <c r="AE227" s="19">
        <f t="shared" si="51"/>
        <v>5080.0078974358985</v>
      </c>
      <c r="AF227" s="19">
        <f t="shared" si="52"/>
        <v>2539.987076923077</v>
      </c>
      <c r="AG227" s="19">
        <f t="shared" si="53"/>
        <v>2540.0208205128215</v>
      </c>
      <c r="AH227" s="19">
        <f t="shared" si="54"/>
        <v>2539.987076923077</v>
      </c>
      <c r="AI227" s="19">
        <f t="shared" si="55"/>
        <v>3.3743589744517521E-2</v>
      </c>
      <c r="AJ227" s="19">
        <f t="shared" si="56"/>
        <v>3.3743589744517521E-2</v>
      </c>
      <c r="AK227" s="20">
        <f t="shared" si="57"/>
        <v>0</v>
      </c>
    </row>
    <row r="228" spans="2:37" s="3" customFormat="1" ht="74.25" hidden="1" customHeight="1" outlineLevel="1" x14ac:dyDescent="0.2">
      <c r="B228" s="15" t="s">
        <v>214</v>
      </c>
      <c r="C228" s="16" t="s">
        <v>44</v>
      </c>
      <c r="D228" s="17">
        <v>195</v>
      </c>
      <c r="E228" s="10" t="s">
        <v>203</v>
      </c>
      <c r="F228" s="10" t="s">
        <v>86</v>
      </c>
      <c r="G228" s="33">
        <v>756001026504</v>
      </c>
      <c r="H228" s="18">
        <f>IFERROR(INDEX(#REF!,MATCH(G228,#REF!,0)),G228)</f>
        <v>756001026504</v>
      </c>
      <c r="I228" s="11"/>
      <c r="J228" s="11" t="s">
        <v>68</v>
      </c>
      <c r="K228" s="11"/>
      <c r="L228" s="11" t="s">
        <v>808</v>
      </c>
      <c r="M228" s="11">
        <v>0</v>
      </c>
      <c r="N228" s="19">
        <v>21824</v>
      </c>
      <c r="O228" s="19">
        <v>41274.79</v>
      </c>
      <c r="P228" s="19">
        <v>41274.79</v>
      </c>
      <c r="Q228" s="19">
        <v>28574.79</v>
      </c>
      <c r="R228" s="13">
        <f t="shared" si="44"/>
        <v>12700</v>
      </c>
      <c r="S228" s="11"/>
      <c r="T228" s="19">
        <v>1481.69</v>
      </c>
      <c r="U228" s="11"/>
      <c r="V228" s="19">
        <v>41274.79</v>
      </c>
      <c r="W228" s="19">
        <v>30056.48</v>
      </c>
      <c r="X228" s="19">
        <v>11218.31</v>
      </c>
      <c r="Y228" s="19">
        <f t="shared" si="45"/>
        <v>211.66558974358975</v>
      </c>
      <c r="Z228" s="19">
        <f t="shared" si="46"/>
        <v>2540.0179487179489</v>
      </c>
      <c r="AA228" s="19">
        <f t="shared" si="47"/>
        <v>10159.982051282052</v>
      </c>
      <c r="AB228" s="19">
        <f t="shared" si="48"/>
        <v>2539.987076923077</v>
      </c>
      <c r="AC228" s="19">
        <f t="shared" si="49"/>
        <v>7619.994974358975</v>
      </c>
      <c r="AD228" s="19">
        <f t="shared" si="50"/>
        <v>2539.987076923077</v>
      </c>
      <c r="AE228" s="19">
        <f t="shared" si="51"/>
        <v>5080.0078974358985</v>
      </c>
      <c r="AF228" s="19">
        <f t="shared" si="52"/>
        <v>2539.987076923077</v>
      </c>
      <c r="AG228" s="19">
        <f t="shared" si="53"/>
        <v>2540.0208205128215</v>
      </c>
      <c r="AH228" s="19">
        <f t="shared" si="54"/>
        <v>2539.987076923077</v>
      </c>
      <c r="AI228" s="19">
        <f t="shared" si="55"/>
        <v>3.3743589744517521E-2</v>
      </c>
      <c r="AJ228" s="19">
        <f t="shared" si="56"/>
        <v>3.3743589744517521E-2</v>
      </c>
      <c r="AK228" s="20">
        <f t="shared" si="57"/>
        <v>0</v>
      </c>
    </row>
    <row r="229" spans="2:37" s="3" customFormat="1" ht="74.25" hidden="1" customHeight="1" outlineLevel="1" x14ac:dyDescent="0.2">
      <c r="B229" s="15" t="s">
        <v>214</v>
      </c>
      <c r="C229" s="16" t="s">
        <v>44</v>
      </c>
      <c r="D229" s="17">
        <v>195</v>
      </c>
      <c r="E229" s="10" t="s">
        <v>203</v>
      </c>
      <c r="F229" s="10" t="s">
        <v>86</v>
      </c>
      <c r="G229" s="33">
        <v>756001026505</v>
      </c>
      <c r="H229" s="18">
        <f>IFERROR(INDEX(#REF!,MATCH(G229,#REF!,0)),G229)</f>
        <v>756001026505</v>
      </c>
      <c r="I229" s="11"/>
      <c r="J229" s="11" t="s">
        <v>68</v>
      </c>
      <c r="K229" s="11"/>
      <c r="L229" s="11" t="s">
        <v>808</v>
      </c>
      <c r="M229" s="11">
        <v>0</v>
      </c>
      <c r="N229" s="19">
        <v>21824</v>
      </c>
      <c r="O229" s="19">
        <v>41274.79</v>
      </c>
      <c r="P229" s="19">
        <v>41274.79</v>
      </c>
      <c r="Q229" s="19">
        <v>28574.79</v>
      </c>
      <c r="R229" s="13">
        <f t="shared" si="44"/>
        <v>12700</v>
      </c>
      <c r="S229" s="11"/>
      <c r="T229" s="19">
        <v>1481.69</v>
      </c>
      <c r="U229" s="11"/>
      <c r="V229" s="19">
        <v>41274.79</v>
      </c>
      <c r="W229" s="19">
        <v>30056.48</v>
      </c>
      <c r="X229" s="19">
        <v>11218.31</v>
      </c>
      <c r="Y229" s="19">
        <f t="shared" si="45"/>
        <v>211.66558974358975</v>
      </c>
      <c r="Z229" s="19">
        <f t="shared" si="46"/>
        <v>2540.0179487179489</v>
      </c>
      <c r="AA229" s="19">
        <f t="shared" si="47"/>
        <v>10159.982051282052</v>
      </c>
      <c r="AB229" s="19">
        <f t="shared" si="48"/>
        <v>2539.987076923077</v>
      </c>
      <c r="AC229" s="19">
        <f t="shared" si="49"/>
        <v>7619.994974358975</v>
      </c>
      <c r="AD229" s="19">
        <f t="shared" si="50"/>
        <v>2539.987076923077</v>
      </c>
      <c r="AE229" s="19">
        <f t="shared" si="51"/>
        <v>5080.0078974358985</v>
      </c>
      <c r="AF229" s="19">
        <f t="shared" si="52"/>
        <v>2539.987076923077</v>
      </c>
      <c r="AG229" s="19">
        <f t="shared" si="53"/>
        <v>2540.0208205128215</v>
      </c>
      <c r="AH229" s="19">
        <f t="shared" si="54"/>
        <v>2539.987076923077</v>
      </c>
      <c r="AI229" s="19">
        <f t="shared" si="55"/>
        <v>3.3743589744517521E-2</v>
      </c>
      <c r="AJ229" s="19">
        <f t="shared" si="56"/>
        <v>3.3743589744517521E-2</v>
      </c>
      <c r="AK229" s="20">
        <f t="shared" si="57"/>
        <v>0</v>
      </c>
    </row>
    <row r="230" spans="2:37" s="3" customFormat="1" ht="74.25" hidden="1" customHeight="1" outlineLevel="1" x14ac:dyDescent="0.2">
      <c r="B230" s="15" t="s">
        <v>214</v>
      </c>
      <c r="C230" s="16" t="s">
        <v>44</v>
      </c>
      <c r="D230" s="17">
        <v>195</v>
      </c>
      <c r="E230" s="10" t="s">
        <v>203</v>
      </c>
      <c r="F230" s="10" t="s">
        <v>86</v>
      </c>
      <c r="G230" s="33">
        <v>756001026506</v>
      </c>
      <c r="H230" s="18">
        <f>IFERROR(INDEX(#REF!,MATCH(G230,#REF!,0)),G230)</f>
        <v>756001026506</v>
      </c>
      <c r="I230" s="11"/>
      <c r="J230" s="11" t="s">
        <v>68</v>
      </c>
      <c r="K230" s="11"/>
      <c r="L230" s="11" t="s">
        <v>808</v>
      </c>
      <c r="M230" s="11">
        <v>0</v>
      </c>
      <c r="N230" s="19">
        <v>21824</v>
      </c>
      <c r="O230" s="19">
        <v>41274.79</v>
      </c>
      <c r="P230" s="19">
        <v>41274.79</v>
      </c>
      <c r="Q230" s="19">
        <v>28574.79</v>
      </c>
      <c r="R230" s="13">
        <f t="shared" si="44"/>
        <v>12700</v>
      </c>
      <c r="S230" s="11"/>
      <c r="T230" s="19">
        <v>1481.69</v>
      </c>
      <c r="U230" s="11"/>
      <c r="V230" s="19">
        <v>41274.79</v>
      </c>
      <c r="W230" s="19">
        <v>30056.48</v>
      </c>
      <c r="X230" s="19">
        <v>11218.31</v>
      </c>
      <c r="Y230" s="19">
        <f t="shared" si="45"/>
        <v>211.66558974358975</v>
      </c>
      <c r="Z230" s="19">
        <f t="shared" si="46"/>
        <v>2540.0179487179489</v>
      </c>
      <c r="AA230" s="19">
        <f t="shared" si="47"/>
        <v>10159.982051282052</v>
      </c>
      <c r="AB230" s="19">
        <f t="shared" si="48"/>
        <v>2539.987076923077</v>
      </c>
      <c r="AC230" s="19">
        <f t="shared" si="49"/>
        <v>7619.994974358975</v>
      </c>
      <c r="AD230" s="19">
        <f t="shared" si="50"/>
        <v>2539.987076923077</v>
      </c>
      <c r="AE230" s="19">
        <f t="shared" si="51"/>
        <v>5080.0078974358985</v>
      </c>
      <c r="AF230" s="19">
        <f t="shared" si="52"/>
        <v>2539.987076923077</v>
      </c>
      <c r="AG230" s="19">
        <f t="shared" si="53"/>
        <v>2540.0208205128215</v>
      </c>
      <c r="AH230" s="19">
        <f t="shared" si="54"/>
        <v>2539.987076923077</v>
      </c>
      <c r="AI230" s="19">
        <f t="shared" si="55"/>
        <v>3.3743589744517521E-2</v>
      </c>
      <c r="AJ230" s="19">
        <f t="shared" si="56"/>
        <v>3.3743589744517521E-2</v>
      </c>
      <c r="AK230" s="20">
        <f t="shared" si="57"/>
        <v>0</v>
      </c>
    </row>
    <row r="231" spans="2:37" s="3" customFormat="1" ht="74.25" hidden="1" customHeight="1" outlineLevel="1" x14ac:dyDescent="0.2">
      <c r="B231" s="15" t="s">
        <v>214</v>
      </c>
      <c r="C231" s="16" t="s">
        <v>44</v>
      </c>
      <c r="D231" s="17">
        <v>195</v>
      </c>
      <c r="E231" s="10" t="s">
        <v>203</v>
      </c>
      <c r="F231" s="10" t="s">
        <v>86</v>
      </c>
      <c r="G231" s="33">
        <v>756001026507</v>
      </c>
      <c r="H231" s="18">
        <f>IFERROR(INDEX(#REF!,MATCH(G231,#REF!,0)),G231)</f>
        <v>756001026507</v>
      </c>
      <c r="I231" s="11"/>
      <c r="J231" s="11" t="s">
        <v>68</v>
      </c>
      <c r="K231" s="11"/>
      <c r="L231" s="11" t="s">
        <v>808</v>
      </c>
      <c r="M231" s="11">
        <v>0</v>
      </c>
      <c r="N231" s="19">
        <v>21824</v>
      </c>
      <c r="O231" s="19">
        <v>41274.79</v>
      </c>
      <c r="P231" s="19">
        <v>41274.79</v>
      </c>
      <c r="Q231" s="19">
        <v>28574.79</v>
      </c>
      <c r="R231" s="13">
        <f t="shared" si="44"/>
        <v>12700</v>
      </c>
      <c r="S231" s="11"/>
      <c r="T231" s="19">
        <v>1481.69</v>
      </c>
      <c r="U231" s="11"/>
      <c r="V231" s="19">
        <v>41274.79</v>
      </c>
      <c r="W231" s="19">
        <v>30056.48</v>
      </c>
      <c r="X231" s="19">
        <v>11218.31</v>
      </c>
      <c r="Y231" s="19">
        <f t="shared" si="45"/>
        <v>211.66558974358975</v>
      </c>
      <c r="Z231" s="19">
        <f t="shared" si="46"/>
        <v>2540.0179487179489</v>
      </c>
      <c r="AA231" s="19">
        <f t="shared" si="47"/>
        <v>10159.982051282052</v>
      </c>
      <c r="AB231" s="19">
        <f t="shared" si="48"/>
        <v>2539.987076923077</v>
      </c>
      <c r="AC231" s="19">
        <f t="shared" si="49"/>
        <v>7619.994974358975</v>
      </c>
      <c r="AD231" s="19">
        <f t="shared" si="50"/>
        <v>2539.987076923077</v>
      </c>
      <c r="AE231" s="19">
        <f t="shared" si="51"/>
        <v>5080.0078974358985</v>
      </c>
      <c r="AF231" s="19">
        <f t="shared" si="52"/>
        <v>2539.987076923077</v>
      </c>
      <c r="AG231" s="19">
        <f t="shared" si="53"/>
        <v>2540.0208205128215</v>
      </c>
      <c r="AH231" s="19">
        <f t="shared" si="54"/>
        <v>2539.987076923077</v>
      </c>
      <c r="AI231" s="19">
        <f t="shared" si="55"/>
        <v>3.3743589744517521E-2</v>
      </c>
      <c r="AJ231" s="19">
        <f t="shared" si="56"/>
        <v>3.3743589744517521E-2</v>
      </c>
      <c r="AK231" s="20">
        <f t="shared" si="57"/>
        <v>0</v>
      </c>
    </row>
    <row r="232" spans="2:37" s="3" customFormat="1" ht="74.25" hidden="1" customHeight="1" outlineLevel="1" x14ac:dyDescent="0.2">
      <c r="B232" s="15" t="s">
        <v>214</v>
      </c>
      <c r="C232" s="16" t="s">
        <v>44</v>
      </c>
      <c r="D232" s="17">
        <v>195</v>
      </c>
      <c r="E232" s="10" t="s">
        <v>203</v>
      </c>
      <c r="F232" s="10" t="s">
        <v>86</v>
      </c>
      <c r="G232" s="34">
        <v>756001026508</v>
      </c>
      <c r="H232" s="18">
        <f>IFERROR(INDEX(#REF!,MATCH(G232,#REF!,0)),G232)</f>
        <v>756001026508</v>
      </c>
      <c r="I232" s="11"/>
      <c r="J232" s="11" t="s">
        <v>68</v>
      </c>
      <c r="K232" s="11"/>
      <c r="L232" s="11" t="s">
        <v>808</v>
      </c>
      <c r="M232" s="11">
        <v>0</v>
      </c>
      <c r="N232" s="19">
        <v>21824</v>
      </c>
      <c r="O232" s="19">
        <v>41274.79</v>
      </c>
      <c r="P232" s="19">
        <v>41274.79</v>
      </c>
      <c r="Q232" s="19">
        <v>28574.79</v>
      </c>
      <c r="R232" s="13">
        <f t="shared" si="44"/>
        <v>12700</v>
      </c>
      <c r="S232" s="11"/>
      <c r="T232" s="19">
        <v>1481.69</v>
      </c>
      <c r="U232" s="11"/>
      <c r="V232" s="19">
        <v>41274.79</v>
      </c>
      <c r="W232" s="19">
        <v>30056.48</v>
      </c>
      <c r="X232" s="19">
        <v>11218.31</v>
      </c>
      <c r="Y232" s="19">
        <f t="shared" si="45"/>
        <v>211.66558974358975</v>
      </c>
      <c r="Z232" s="19">
        <f t="shared" si="46"/>
        <v>2540.0179487179489</v>
      </c>
      <c r="AA232" s="19">
        <f t="shared" si="47"/>
        <v>10159.982051282052</v>
      </c>
      <c r="AB232" s="19">
        <f t="shared" si="48"/>
        <v>2539.987076923077</v>
      </c>
      <c r="AC232" s="19">
        <f t="shared" si="49"/>
        <v>7619.994974358975</v>
      </c>
      <c r="AD232" s="19">
        <f t="shared" si="50"/>
        <v>2539.987076923077</v>
      </c>
      <c r="AE232" s="19">
        <f t="shared" si="51"/>
        <v>5080.0078974358985</v>
      </c>
      <c r="AF232" s="19">
        <f t="shared" si="52"/>
        <v>2539.987076923077</v>
      </c>
      <c r="AG232" s="19">
        <f t="shared" si="53"/>
        <v>2540.0208205128215</v>
      </c>
      <c r="AH232" s="19">
        <f t="shared" si="54"/>
        <v>2539.987076923077</v>
      </c>
      <c r="AI232" s="19">
        <f t="shared" si="55"/>
        <v>3.3743589744517521E-2</v>
      </c>
      <c r="AJ232" s="19">
        <f t="shared" si="56"/>
        <v>3.3743589744517521E-2</v>
      </c>
      <c r="AK232" s="20">
        <f t="shared" si="57"/>
        <v>0</v>
      </c>
    </row>
    <row r="233" spans="2:37" s="3" customFormat="1" ht="74.25" hidden="1" customHeight="1" outlineLevel="1" x14ac:dyDescent="0.2">
      <c r="B233" s="15" t="s">
        <v>214</v>
      </c>
      <c r="C233" s="16" t="s">
        <v>44</v>
      </c>
      <c r="D233" s="17">
        <v>195</v>
      </c>
      <c r="E233" s="10" t="s">
        <v>203</v>
      </c>
      <c r="F233" s="10" t="s">
        <v>86</v>
      </c>
      <c r="G233" s="33">
        <v>756001026509</v>
      </c>
      <c r="H233" s="18">
        <f>IFERROR(INDEX(#REF!,MATCH(G233,#REF!,0)),G233)</f>
        <v>756001026509</v>
      </c>
      <c r="I233" s="11"/>
      <c r="J233" s="11" t="s">
        <v>68</v>
      </c>
      <c r="K233" s="11"/>
      <c r="L233" s="11" t="s">
        <v>808</v>
      </c>
      <c r="M233" s="11">
        <v>0</v>
      </c>
      <c r="N233" s="19">
        <v>21824</v>
      </c>
      <c r="O233" s="19">
        <v>41274.79</v>
      </c>
      <c r="P233" s="19">
        <v>41274.79</v>
      </c>
      <c r="Q233" s="19">
        <v>28574.79</v>
      </c>
      <c r="R233" s="13">
        <f t="shared" si="44"/>
        <v>12700</v>
      </c>
      <c r="S233" s="11"/>
      <c r="T233" s="19">
        <v>1481.69</v>
      </c>
      <c r="U233" s="11"/>
      <c r="V233" s="19">
        <v>41274.79</v>
      </c>
      <c r="W233" s="19">
        <v>30056.48</v>
      </c>
      <c r="X233" s="19">
        <v>11218.31</v>
      </c>
      <c r="Y233" s="19">
        <f t="shared" si="45"/>
        <v>211.66558974358975</v>
      </c>
      <c r="Z233" s="19">
        <f t="shared" si="46"/>
        <v>2540.0179487179489</v>
      </c>
      <c r="AA233" s="19">
        <f t="shared" si="47"/>
        <v>10159.982051282052</v>
      </c>
      <c r="AB233" s="19">
        <f t="shared" si="48"/>
        <v>2539.987076923077</v>
      </c>
      <c r="AC233" s="19">
        <f t="shared" si="49"/>
        <v>7619.994974358975</v>
      </c>
      <c r="AD233" s="19">
        <f t="shared" si="50"/>
        <v>2539.987076923077</v>
      </c>
      <c r="AE233" s="19">
        <f t="shared" si="51"/>
        <v>5080.0078974358985</v>
      </c>
      <c r="AF233" s="19">
        <f t="shared" si="52"/>
        <v>2539.987076923077</v>
      </c>
      <c r="AG233" s="19">
        <f t="shared" si="53"/>
        <v>2540.0208205128215</v>
      </c>
      <c r="AH233" s="19">
        <f t="shared" si="54"/>
        <v>2539.987076923077</v>
      </c>
      <c r="AI233" s="19">
        <f t="shared" si="55"/>
        <v>3.3743589744517521E-2</v>
      </c>
      <c r="AJ233" s="19">
        <f t="shared" si="56"/>
        <v>3.3743589744517521E-2</v>
      </c>
      <c r="AK233" s="20">
        <f t="shared" si="57"/>
        <v>0</v>
      </c>
    </row>
    <row r="234" spans="2:37" s="3" customFormat="1" ht="74.25" hidden="1" customHeight="1" outlineLevel="1" x14ac:dyDescent="0.2">
      <c r="B234" s="15" t="s">
        <v>214</v>
      </c>
      <c r="C234" s="16" t="s">
        <v>44</v>
      </c>
      <c r="D234" s="17">
        <v>195</v>
      </c>
      <c r="E234" s="10" t="s">
        <v>203</v>
      </c>
      <c r="F234" s="10" t="s">
        <v>86</v>
      </c>
      <c r="G234" s="33">
        <v>756001026510</v>
      </c>
      <c r="H234" s="18">
        <f>IFERROR(INDEX(#REF!,MATCH(G234,#REF!,0)),G234)</f>
        <v>756001026510</v>
      </c>
      <c r="I234" s="11"/>
      <c r="J234" s="11" t="s">
        <v>68</v>
      </c>
      <c r="K234" s="11"/>
      <c r="L234" s="11" t="s">
        <v>808</v>
      </c>
      <c r="M234" s="11">
        <v>0</v>
      </c>
      <c r="N234" s="19">
        <v>21824</v>
      </c>
      <c r="O234" s="19">
        <v>41274.79</v>
      </c>
      <c r="P234" s="19">
        <v>41274.79</v>
      </c>
      <c r="Q234" s="19">
        <v>28574.79</v>
      </c>
      <c r="R234" s="13">
        <f t="shared" si="44"/>
        <v>12700</v>
      </c>
      <c r="S234" s="11"/>
      <c r="T234" s="19">
        <v>1481.69</v>
      </c>
      <c r="U234" s="11"/>
      <c r="V234" s="19">
        <v>41274.79</v>
      </c>
      <c r="W234" s="19">
        <v>30056.48</v>
      </c>
      <c r="X234" s="19">
        <v>11218.31</v>
      </c>
      <c r="Y234" s="19">
        <f t="shared" si="45"/>
        <v>211.66558974358975</v>
      </c>
      <c r="Z234" s="19">
        <f t="shared" si="46"/>
        <v>2540.0179487179489</v>
      </c>
      <c r="AA234" s="19">
        <f t="shared" si="47"/>
        <v>10159.982051282052</v>
      </c>
      <c r="AB234" s="19">
        <f t="shared" si="48"/>
        <v>2539.987076923077</v>
      </c>
      <c r="AC234" s="19">
        <f t="shared" si="49"/>
        <v>7619.994974358975</v>
      </c>
      <c r="AD234" s="19">
        <f t="shared" si="50"/>
        <v>2539.987076923077</v>
      </c>
      <c r="AE234" s="19">
        <f t="shared" si="51"/>
        <v>5080.0078974358985</v>
      </c>
      <c r="AF234" s="19">
        <f t="shared" si="52"/>
        <v>2539.987076923077</v>
      </c>
      <c r="AG234" s="19">
        <f t="shared" si="53"/>
        <v>2540.0208205128215</v>
      </c>
      <c r="AH234" s="19">
        <f t="shared" si="54"/>
        <v>2539.987076923077</v>
      </c>
      <c r="AI234" s="19">
        <f t="shared" si="55"/>
        <v>3.3743589744517521E-2</v>
      </c>
      <c r="AJ234" s="19">
        <f t="shared" si="56"/>
        <v>3.3743589744517521E-2</v>
      </c>
      <c r="AK234" s="20">
        <f t="shared" si="57"/>
        <v>0</v>
      </c>
    </row>
    <row r="235" spans="2:37" s="3" customFormat="1" ht="74.25" hidden="1" customHeight="1" outlineLevel="1" x14ac:dyDescent="0.2">
      <c r="B235" s="15" t="s">
        <v>214</v>
      </c>
      <c r="C235" s="16" t="s">
        <v>44</v>
      </c>
      <c r="D235" s="17">
        <v>195</v>
      </c>
      <c r="E235" s="10" t="s">
        <v>203</v>
      </c>
      <c r="F235" s="10" t="s">
        <v>86</v>
      </c>
      <c r="G235" s="33">
        <v>756001026511</v>
      </c>
      <c r="H235" s="18">
        <f>IFERROR(INDEX(#REF!,MATCH(G235,#REF!,0)),G235)</f>
        <v>756001026511</v>
      </c>
      <c r="I235" s="11"/>
      <c r="J235" s="11" t="s">
        <v>68</v>
      </c>
      <c r="K235" s="11"/>
      <c r="L235" s="11" t="s">
        <v>808</v>
      </c>
      <c r="M235" s="11">
        <v>0</v>
      </c>
      <c r="N235" s="19">
        <v>21824</v>
      </c>
      <c r="O235" s="19">
        <v>41274.79</v>
      </c>
      <c r="P235" s="19">
        <v>41274.79</v>
      </c>
      <c r="Q235" s="19">
        <v>28574.79</v>
      </c>
      <c r="R235" s="13">
        <f t="shared" si="44"/>
        <v>12700</v>
      </c>
      <c r="S235" s="11"/>
      <c r="T235" s="19">
        <v>1481.69</v>
      </c>
      <c r="U235" s="11"/>
      <c r="V235" s="19">
        <v>41274.79</v>
      </c>
      <c r="W235" s="19">
        <v>30056.48</v>
      </c>
      <c r="X235" s="19">
        <v>11218.31</v>
      </c>
      <c r="Y235" s="19">
        <f t="shared" si="45"/>
        <v>211.66558974358975</v>
      </c>
      <c r="Z235" s="19">
        <f t="shared" si="46"/>
        <v>2540.0179487179489</v>
      </c>
      <c r="AA235" s="19">
        <f t="shared" si="47"/>
        <v>10159.982051282052</v>
      </c>
      <c r="AB235" s="19">
        <f t="shared" si="48"/>
        <v>2539.987076923077</v>
      </c>
      <c r="AC235" s="19">
        <f t="shared" si="49"/>
        <v>7619.994974358975</v>
      </c>
      <c r="AD235" s="19">
        <f t="shared" si="50"/>
        <v>2539.987076923077</v>
      </c>
      <c r="AE235" s="19">
        <f t="shared" si="51"/>
        <v>5080.0078974358985</v>
      </c>
      <c r="AF235" s="19">
        <f t="shared" si="52"/>
        <v>2539.987076923077</v>
      </c>
      <c r="AG235" s="19">
        <f t="shared" si="53"/>
        <v>2540.0208205128215</v>
      </c>
      <c r="AH235" s="19">
        <f t="shared" si="54"/>
        <v>2539.987076923077</v>
      </c>
      <c r="AI235" s="19">
        <f t="shared" si="55"/>
        <v>3.3743589744517521E-2</v>
      </c>
      <c r="AJ235" s="19">
        <f t="shared" si="56"/>
        <v>3.3743589744517521E-2</v>
      </c>
      <c r="AK235" s="20">
        <f t="shared" si="57"/>
        <v>0</v>
      </c>
    </row>
    <row r="236" spans="2:37" s="3" customFormat="1" ht="74.25" hidden="1" customHeight="1" outlineLevel="1" x14ac:dyDescent="0.2">
      <c r="B236" s="15" t="s">
        <v>204</v>
      </c>
      <c r="C236" s="16" t="s">
        <v>44</v>
      </c>
      <c r="D236" s="17">
        <v>195</v>
      </c>
      <c r="E236" s="10" t="s">
        <v>203</v>
      </c>
      <c r="F236" s="10" t="s">
        <v>86</v>
      </c>
      <c r="G236" s="33">
        <v>756001026516</v>
      </c>
      <c r="H236" s="18">
        <f>IFERROR(INDEX(#REF!,MATCH(G236,#REF!,0)),G236)</f>
        <v>756001026516</v>
      </c>
      <c r="I236" s="11"/>
      <c r="J236" s="11" t="s">
        <v>68</v>
      </c>
      <c r="K236" s="11"/>
      <c r="L236" s="11" t="s">
        <v>1407</v>
      </c>
      <c r="M236" s="11">
        <v>0</v>
      </c>
      <c r="N236" s="19">
        <v>16915</v>
      </c>
      <c r="O236" s="19">
        <v>32174.98</v>
      </c>
      <c r="P236" s="19">
        <v>32174.98</v>
      </c>
      <c r="Q236" s="19">
        <v>22274.98</v>
      </c>
      <c r="R236" s="13">
        <f t="shared" si="44"/>
        <v>9900</v>
      </c>
      <c r="S236" s="11"/>
      <c r="T236" s="19">
        <v>1155</v>
      </c>
      <c r="U236" s="11"/>
      <c r="V236" s="19">
        <v>32174.98</v>
      </c>
      <c r="W236" s="19">
        <v>23429.98</v>
      </c>
      <c r="X236" s="19">
        <v>8745</v>
      </c>
      <c r="Y236" s="19">
        <f t="shared" si="45"/>
        <v>164.99989743589742</v>
      </c>
      <c r="Z236" s="19">
        <f t="shared" si="46"/>
        <v>1979.999487179487</v>
      </c>
      <c r="AA236" s="19">
        <f t="shared" si="47"/>
        <v>7920.000512820513</v>
      </c>
      <c r="AB236" s="19">
        <f t="shared" si="48"/>
        <v>1979.9987692307691</v>
      </c>
      <c r="AC236" s="19">
        <f t="shared" si="49"/>
        <v>5940.0017435897444</v>
      </c>
      <c r="AD236" s="19">
        <f t="shared" si="50"/>
        <v>1979.9987692307691</v>
      </c>
      <c r="AE236" s="19">
        <f t="shared" si="51"/>
        <v>3960.0029743589753</v>
      </c>
      <c r="AF236" s="19">
        <f t="shared" si="52"/>
        <v>1979.9987692307691</v>
      </c>
      <c r="AG236" s="19">
        <f t="shared" si="53"/>
        <v>1980.0042051282062</v>
      </c>
      <c r="AH236" s="19">
        <f t="shared" si="54"/>
        <v>1979.9987692307691</v>
      </c>
      <c r="AI236" s="19">
        <f t="shared" si="55"/>
        <v>5.4358974371098157E-3</v>
      </c>
      <c r="AJ236" s="19">
        <f t="shared" si="56"/>
        <v>5.4358974371098157E-3</v>
      </c>
      <c r="AK236" s="20">
        <f t="shared" si="57"/>
        <v>0</v>
      </c>
    </row>
    <row r="237" spans="2:37" s="3" customFormat="1" ht="74.25" hidden="1" customHeight="1" outlineLevel="1" x14ac:dyDescent="0.2">
      <c r="B237" s="15" t="s">
        <v>204</v>
      </c>
      <c r="C237" s="16" t="s">
        <v>44</v>
      </c>
      <c r="D237" s="17">
        <v>195</v>
      </c>
      <c r="E237" s="10" t="s">
        <v>203</v>
      </c>
      <c r="F237" s="10" t="s">
        <v>86</v>
      </c>
      <c r="G237" s="33">
        <v>756001026517</v>
      </c>
      <c r="H237" s="18">
        <f>IFERROR(INDEX(#REF!,MATCH(G237,#REF!,0)),G237)</f>
        <v>756001026517</v>
      </c>
      <c r="I237" s="11"/>
      <c r="J237" s="11" t="s">
        <v>68</v>
      </c>
      <c r="K237" s="11"/>
      <c r="L237" s="11" t="s">
        <v>1407</v>
      </c>
      <c r="M237" s="11">
        <v>0</v>
      </c>
      <c r="N237" s="19">
        <v>16916</v>
      </c>
      <c r="O237" s="19">
        <v>32174.98</v>
      </c>
      <c r="P237" s="19">
        <v>32174.98</v>
      </c>
      <c r="Q237" s="19">
        <v>22274.98</v>
      </c>
      <c r="R237" s="13">
        <f t="shared" si="44"/>
        <v>9900</v>
      </c>
      <c r="S237" s="11"/>
      <c r="T237" s="19">
        <v>1155</v>
      </c>
      <c r="U237" s="11"/>
      <c r="V237" s="19">
        <v>32174.98</v>
      </c>
      <c r="W237" s="19">
        <v>23429.98</v>
      </c>
      <c r="X237" s="19">
        <v>8745</v>
      </c>
      <c r="Y237" s="19">
        <f t="shared" si="45"/>
        <v>164.99989743589742</v>
      </c>
      <c r="Z237" s="19">
        <f t="shared" si="46"/>
        <v>1979.999487179487</v>
      </c>
      <c r="AA237" s="19">
        <f t="shared" si="47"/>
        <v>7920.000512820513</v>
      </c>
      <c r="AB237" s="19">
        <f t="shared" si="48"/>
        <v>1979.9987692307691</v>
      </c>
      <c r="AC237" s="19">
        <f t="shared" si="49"/>
        <v>5940.0017435897444</v>
      </c>
      <c r="AD237" s="19">
        <f t="shared" si="50"/>
        <v>1979.9987692307691</v>
      </c>
      <c r="AE237" s="19">
        <f t="shared" si="51"/>
        <v>3960.0029743589753</v>
      </c>
      <c r="AF237" s="19">
        <f t="shared" si="52"/>
        <v>1979.9987692307691</v>
      </c>
      <c r="AG237" s="19">
        <f t="shared" si="53"/>
        <v>1980.0042051282062</v>
      </c>
      <c r="AH237" s="19">
        <f t="shared" si="54"/>
        <v>1979.9987692307691</v>
      </c>
      <c r="AI237" s="19">
        <f t="shared" si="55"/>
        <v>5.4358974371098157E-3</v>
      </c>
      <c r="AJ237" s="19">
        <f t="shared" si="56"/>
        <v>5.4358974371098157E-3</v>
      </c>
      <c r="AK237" s="20">
        <f t="shared" si="57"/>
        <v>0</v>
      </c>
    </row>
    <row r="238" spans="2:37" s="3" customFormat="1" ht="74.25" hidden="1" customHeight="1" outlineLevel="1" x14ac:dyDescent="0.2">
      <c r="B238" s="15" t="s">
        <v>204</v>
      </c>
      <c r="C238" s="16" t="s">
        <v>44</v>
      </c>
      <c r="D238" s="17">
        <v>195</v>
      </c>
      <c r="E238" s="10" t="s">
        <v>203</v>
      </c>
      <c r="F238" s="10" t="s">
        <v>86</v>
      </c>
      <c r="G238" s="33">
        <v>756001026518</v>
      </c>
      <c r="H238" s="18">
        <f>IFERROR(INDEX(#REF!,MATCH(G238,#REF!,0)),G238)</f>
        <v>756001026518</v>
      </c>
      <c r="I238" s="11"/>
      <c r="J238" s="11" t="s">
        <v>68</v>
      </c>
      <c r="K238" s="11"/>
      <c r="L238" s="11" t="s">
        <v>1407</v>
      </c>
      <c r="M238" s="11">
        <v>0</v>
      </c>
      <c r="N238" s="19">
        <v>16917</v>
      </c>
      <c r="O238" s="19">
        <v>32174.98</v>
      </c>
      <c r="P238" s="19">
        <v>32174.98</v>
      </c>
      <c r="Q238" s="19">
        <v>22274.98</v>
      </c>
      <c r="R238" s="13">
        <f t="shared" si="44"/>
        <v>9900</v>
      </c>
      <c r="S238" s="11"/>
      <c r="T238" s="19">
        <v>1155</v>
      </c>
      <c r="U238" s="11"/>
      <c r="V238" s="19">
        <v>32174.98</v>
      </c>
      <c r="W238" s="19">
        <v>23429.98</v>
      </c>
      <c r="X238" s="19">
        <v>8745</v>
      </c>
      <c r="Y238" s="19">
        <f t="shared" si="45"/>
        <v>164.99989743589742</v>
      </c>
      <c r="Z238" s="19">
        <f t="shared" si="46"/>
        <v>1979.999487179487</v>
      </c>
      <c r="AA238" s="19">
        <f t="shared" si="47"/>
        <v>7920.000512820513</v>
      </c>
      <c r="AB238" s="19">
        <f t="shared" si="48"/>
        <v>1979.9987692307691</v>
      </c>
      <c r="AC238" s="19">
        <f t="shared" si="49"/>
        <v>5940.0017435897444</v>
      </c>
      <c r="AD238" s="19">
        <f t="shared" si="50"/>
        <v>1979.9987692307691</v>
      </c>
      <c r="AE238" s="19">
        <f t="shared" si="51"/>
        <v>3960.0029743589753</v>
      </c>
      <c r="AF238" s="19">
        <f t="shared" si="52"/>
        <v>1979.9987692307691</v>
      </c>
      <c r="AG238" s="19">
        <f t="shared" si="53"/>
        <v>1980.0042051282062</v>
      </c>
      <c r="AH238" s="19">
        <f t="shared" si="54"/>
        <v>1979.9987692307691</v>
      </c>
      <c r="AI238" s="19">
        <f t="shared" si="55"/>
        <v>5.4358974371098157E-3</v>
      </c>
      <c r="AJ238" s="19">
        <f t="shared" si="56"/>
        <v>5.4358974371098157E-3</v>
      </c>
      <c r="AK238" s="20">
        <f t="shared" si="57"/>
        <v>0</v>
      </c>
    </row>
    <row r="239" spans="2:37" s="3" customFormat="1" ht="74.25" hidden="1" customHeight="1" outlineLevel="1" x14ac:dyDescent="0.2">
      <c r="B239" s="15" t="s">
        <v>204</v>
      </c>
      <c r="C239" s="16" t="s">
        <v>44</v>
      </c>
      <c r="D239" s="17">
        <v>195</v>
      </c>
      <c r="E239" s="10" t="s">
        <v>203</v>
      </c>
      <c r="F239" s="10" t="s">
        <v>86</v>
      </c>
      <c r="G239" s="33">
        <v>756001026519</v>
      </c>
      <c r="H239" s="18">
        <f>IFERROR(INDEX(#REF!,MATCH(G239,#REF!,0)),G239)</f>
        <v>756001026519</v>
      </c>
      <c r="I239" s="11"/>
      <c r="J239" s="11" t="s">
        <v>68</v>
      </c>
      <c r="K239" s="11"/>
      <c r="L239" s="11" t="s">
        <v>1407</v>
      </c>
      <c r="M239" s="11">
        <v>0</v>
      </c>
      <c r="N239" s="19">
        <v>16918</v>
      </c>
      <c r="O239" s="19">
        <v>32174.98</v>
      </c>
      <c r="P239" s="19">
        <v>32174.98</v>
      </c>
      <c r="Q239" s="19">
        <v>22274.98</v>
      </c>
      <c r="R239" s="13">
        <f t="shared" si="44"/>
        <v>9900</v>
      </c>
      <c r="S239" s="11"/>
      <c r="T239" s="19">
        <v>1155</v>
      </c>
      <c r="U239" s="11"/>
      <c r="V239" s="19">
        <v>32174.98</v>
      </c>
      <c r="W239" s="19">
        <v>23429.98</v>
      </c>
      <c r="X239" s="19">
        <v>8745</v>
      </c>
      <c r="Y239" s="19">
        <f t="shared" si="45"/>
        <v>164.99989743589742</v>
      </c>
      <c r="Z239" s="19">
        <f t="shared" si="46"/>
        <v>1979.999487179487</v>
      </c>
      <c r="AA239" s="19">
        <f t="shared" si="47"/>
        <v>7920.000512820513</v>
      </c>
      <c r="AB239" s="19">
        <f t="shared" si="48"/>
        <v>1979.9987692307691</v>
      </c>
      <c r="AC239" s="19">
        <f t="shared" si="49"/>
        <v>5940.0017435897444</v>
      </c>
      <c r="AD239" s="19">
        <f t="shared" si="50"/>
        <v>1979.9987692307691</v>
      </c>
      <c r="AE239" s="19">
        <f t="shared" si="51"/>
        <v>3960.0029743589753</v>
      </c>
      <c r="AF239" s="19">
        <f t="shared" si="52"/>
        <v>1979.9987692307691</v>
      </c>
      <c r="AG239" s="19">
        <f t="shared" si="53"/>
        <v>1980.0042051282062</v>
      </c>
      <c r="AH239" s="19">
        <f t="shared" si="54"/>
        <v>1979.9987692307691</v>
      </c>
      <c r="AI239" s="19">
        <f t="shared" si="55"/>
        <v>5.4358974371098157E-3</v>
      </c>
      <c r="AJ239" s="19">
        <f t="shared" si="56"/>
        <v>5.4358974371098157E-3</v>
      </c>
      <c r="AK239" s="20">
        <f t="shared" si="57"/>
        <v>0</v>
      </c>
    </row>
    <row r="240" spans="2:37" s="3" customFormat="1" ht="74.25" hidden="1" customHeight="1" outlineLevel="1" x14ac:dyDescent="0.2">
      <c r="B240" s="15" t="s">
        <v>204</v>
      </c>
      <c r="C240" s="16" t="s">
        <v>44</v>
      </c>
      <c r="D240" s="17">
        <v>195</v>
      </c>
      <c r="E240" s="10" t="s">
        <v>203</v>
      </c>
      <c r="F240" s="10" t="s">
        <v>86</v>
      </c>
      <c r="G240" s="33">
        <v>756001026520</v>
      </c>
      <c r="H240" s="18">
        <f>IFERROR(INDEX(#REF!,MATCH(G240,#REF!,0)),G240)</f>
        <v>756001026520</v>
      </c>
      <c r="I240" s="11"/>
      <c r="J240" s="11" t="s">
        <v>68</v>
      </c>
      <c r="K240" s="11"/>
      <c r="L240" s="11" t="s">
        <v>1407</v>
      </c>
      <c r="M240" s="11">
        <v>0</v>
      </c>
      <c r="N240" s="19">
        <v>16918</v>
      </c>
      <c r="O240" s="19">
        <v>32174.98</v>
      </c>
      <c r="P240" s="19">
        <v>32174.98</v>
      </c>
      <c r="Q240" s="19">
        <v>22274.98</v>
      </c>
      <c r="R240" s="13">
        <f t="shared" si="44"/>
        <v>9900</v>
      </c>
      <c r="S240" s="11"/>
      <c r="T240" s="19">
        <v>1155</v>
      </c>
      <c r="U240" s="11"/>
      <c r="V240" s="19">
        <v>32174.98</v>
      </c>
      <c r="W240" s="19">
        <v>23429.98</v>
      </c>
      <c r="X240" s="19">
        <v>8745</v>
      </c>
      <c r="Y240" s="19">
        <f t="shared" si="45"/>
        <v>164.99989743589742</v>
      </c>
      <c r="Z240" s="19">
        <f t="shared" si="46"/>
        <v>1979.999487179487</v>
      </c>
      <c r="AA240" s="19">
        <f t="shared" si="47"/>
        <v>7920.000512820513</v>
      </c>
      <c r="AB240" s="19">
        <f t="shared" si="48"/>
        <v>1979.9987692307691</v>
      </c>
      <c r="AC240" s="19">
        <f t="shared" si="49"/>
        <v>5940.0017435897444</v>
      </c>
      <c r="AD240" s="19">
        <f t="shared" si="50"/>
        <v>1979.9987692307691</v>
      </c>
      <c r="AE240" s="19">
        <f t="shared" si="51"/>
        <v>3960.0029743589753</v>
      </c>
      <c r="AF240" s="19">
        <f t="shared" si="52"/>
        <v>1979.9987692307691</v>
      </c>
      <c r="AG240" s="19">
        <f t="shared" si="53"/>
        <v>1980.0042051282062</v>
      </c>
      <c r="AH240" s="19">
        <f t="shared" si="54"/>
        <v>1979.9987692307691</v>
      </c>
      <c r="AI240" s="19">
        <f t="shared" si="55"/>
        <v>5.4358974371098157E-3</v>
      </c>
      <c r="AJ240" s="19">
        <f t="shared" si="56"/>
        <v>5.4358974371098157E-3</v>
      </c>
      <c r="AK240" s="20">
        <f t="shared" si="57"/>
        <v>0</v>
      </c>
    </row>
    <row r="241" spans="2:37" s="3" customFormat="1" ht="74.25" hidden="1" customHeight="1" outlineLevel="1" x14ac:dyDescent="0.2">
      <c r="B241" s="15" t="s">
        <v>204</v>
      </c>
      <c r="C241" s="16" t="s">
        <v>44</v>
      </c>
      <c r="D241" s="17">
        <v>195</v>
      </c>
      <c r="E241" s="10" t="s">
        <v>203</v>
      </c>
      <c r="F241" s="10" t="s">
        <v>86</v>
      </c>
      <c r="G241" s="33">
        <v>756001026521</v>
      </c>
      <c r="H241" s="18">
        <f>IFERROR(INDEX(#REF!,MATCH(G241,#REF!,0)),G241)</f>
        <v>756001026521</v>
      </c>
      <c r="I241" s="11"/>
      <c r="J241" s="11" t="s">
        <v>68</v>
      </c>
      <c r="K241" s="11"/>
      <c r="L241" s="11" t="s">
        <v>1407</v>
      </c>
      <c r="M241" s="11">
        <v>0</v>
      </c>
      <c r="N241" s="19">
        <v>16919</v>
      </c>
      <c r="O241" s="19">
        <v>32174.98</v>
      </c>
      <c r="P241" s="19">
        <v>32174.98</v>
      </c>
      <c r="Q241" s="19">
        <v>22274.98</v>
      </c>
      <c r="R241" s="13">
        <f t="shared" si="44"/>
        <v>9900</v>
      </c>
      <c r="S241" s="11"/>
      <c r="T241" s="19">
        <v>1155</v>
      </c>
      <c r="U241" s="11"/>
      <c r="V241" s="19">
        <v>32174.98</v>
      </c>
      <c r="W241" s="19">
        <v>23429.98</v>
      </c>
      <c r="X241" s="19">
        <v>8745</v>
      </c>
      <c r="Y241" s="19">
        <f t="shared" si="45"/>
        <v>164.99989743589742</v>
      </c>
      <c r="Z241" s="19">
        <f t="shared" si="46"/>
        <v>1979.999487179487</v>
      </c>
      <c r="AA241" s="19">
        <f t="shared" si="47"/>
        <v>7920.000512820513</v>
      </c>
      <c r="AB241" s="19">
        <f t="shared" si="48"/>
        <v>1979.9987692307691</v>
      </c>
      <c r="AC241" s="19">
        <f t="shared" si="49"/>
        <v>5940.0017435897444</v>
      </c>
      <c r="AD241" s="19">
        <f t="shared" si="50"/>
        <v>1979.9987692307691</v>
      </c>
      <c r="AE241" s="19">
        <f t="shared" si="51"/>
        <v>3960.0029743589753</v>
      </c>
      <c r="AF241" s="19">
        <f t="shared" si="52"/>
        <v>1979.9987692307691</v>
      </c>
      <c r="AG241" s="19">
        <f t="shared" si="53"/>
        <v>1980.0042051282062</v>
      </c>
      <c r="AH241" s="19">
        <f t="shared" si="54"/>
        <v>1979.9987692307691</v>
      </c>
      <c r="AI241" s="19">
        <f t="shared" si="55"/>
        <v>5.4358974371098157E-3</v>
      </c>
      <c r="AJ241" s="19">
        <f t="shared" si="56"/>
        <v>5.4358974371098157E-3</v>
      </c>
      <c r="AK241" s="20">
        <f t="shared" si="57"/>
        <v>0</v>
      </c>
    </row>
    <row r="242" spans="2:37" s="3" customFormat="1" ht="74.25" hidden="1" customHeight="1" outlineLevel="1" x14ac:dyDescent="0.2">
      <c r="B242" s="15" t="s">
        <v>204</v>
      </c>
      <c r="C242" s="16" t="s">
        <v>44</v>
      </c>
      <c r="D242" s="17">
        <v>195</v>
      </c>
      <c r="E242" s="10" t="s">
        <v>203</v>
      </c>
      <c r="F242" s="10" t="s">
        <v>86</v>
      </c>
      <c r="G242" s="33">
        <v>756001026522</v>
      </c>
      <c r="H242" s="18">
        <f>IFERROR(INDEX(#REF!,MATCH(G242,#REF!,0)),G242)</f>
        <v>756001026522</v>
      </c>
      <c r="I242" s="11"/>
      <c r="J242" s="11" t="s">
        <v>68</v>
      </c>
      <c r="K242" s="11"/>
      <c r="L242" s="11" t="s">
        <v>1407</v>
      </c>
      <c r="M242" s="11">
        <v>0</v>
      </c>
      <c r="N242" s="19">
        <v>16920</v>
      </c>
      <c r="O242" s="19">
        <v>32174.98</v>
      </c>
      <c r="P242" s="19">
        <v>32174.98</v>
      </c>
      <c r="Q242" s="19">
        <v>22274.98</v>
      </c>
      <c r="R242" s="13">
        <f t="shared" si="44"/>
        <v>9900</v>
      </c>
      <c r="S242" s="11"/>
      <c r="T242" s="19">
        <v>1155</v>
      </c>
      <c r="U242" s="11"/>
      <c r="V242" s="19">
        <v>32174.98</v>
      </c>
      <c r="W242" s="19">
        <v>23429.98</v>
      </c>
      <c r="X242" s="19">
        <v>8745</v>
      </c>
      <c r="Y242" s="19">
        <f t="shared" si="45"/>
        <v>164.99989743589742</v>
      </c>
      <c r="Z242" s="19">
        <f t="shared" si="46"/>
        <v>1979.999487179487</v>
      </c>
      <c r="AA242" s="19">
        <f t="shared" si="47"/>
        <v>7920.000512820513</v>
      </c>
      <c r="AB242" s="19">
        <f t="shared" si="48"/>
        <v>1979.9987692307691</v>
      </c>
      <c r="AC242" s="19">
        <f t="shared" si="49"/>
        <v>5940.0017435897444</v>
      </c>
      <c r="AD242" s="19">
        <f t="shared" si="50"/>
        <v>1979.9987692307691</v>
      </c>
      <c r="AE242" s="19">
        <f t="shared" si="51"/>
        <v>3960.0029743589753</v>
      </c>
      <c r="AF242" s="19">
        <f t="shared" si="52"/>
        <v>1979.9987692307691</v>
      </c>
      <c r="AG242" s="19">
        <f t="shared" si="53"/>
        <v>1980.0042051282062</v>
      </c>
      <c r="AH242" s="19">
        <f t="shared" si="54"/>
        <v>1979.9987692307691</v>
      </c>
      <c r="AI242" s="19">
        <f t="shared" si="55"/>
        <v>5.4358974371098157E-3</v>
      </c>
      <c r="AJ242" s="19">
        <f t="shared" si="56"/>
        <v>5.4358974371098157E-3</v>
      </c>
      <c r="AK242" s="20">
        <f t="shared" si="57"/>
        <v>0</v>
      </c>
    </row>
    <row r="243" spans="2:37" s="3" customFormat="1" ht="74.25" hidden="1" customHeight="1" outlineLevel="1" x14ac:dyDescent="0.2">
      <c r="B243" s="15" t="s">
        <v>204</v>
      </c>
      <c r="C243" s="16" t="s">
        <v>44</v>
      </c>
      <c r="D243" s="17">
        <v>195</v>
      </c>
      <c r="E243" s="10" t="s">
        <v>203</v>
      </c>
      <c r="F243" s="10" t="s">
        <v>86</v>
      </c>
      <c r="G243" s="33">
        <v>756001026523</v>
      </c>
      <c r="H243" s="18">
        <f>IFERROR(INDEX(#REF!,MATCH(G243,#REF!,0)),G243)</f>
        <v>756001026523</v>
      </c>
      <c r="I243" s="11"/>
      <c r="J243" s="11" t="s">
        <v>68</v>
      </c>
      <c r="K243" s="11"/>
      <c r="L243" s="11" t="s">
        <v>1407</v>
      </c>
      <c r="M243" s="11">
        <v>0</v>
      </c>
      <c r="N243" s="19">
        <v>16921</v>
      </c>
      <c r="O243" s="19">
        <v>32174.98</v>
      </c>
      <c r="P243" s="19">
        <v>32174.98</v>
      </c>
      <c r="Q243" s="19">
        <v>22274.98</v>
      </c>
      <c r="R243" s="13">
        <f t="shared" si="44"/>
        <v>9900</v>
      </c>
      <c r="S243" s="11"/>
      <c r="T243" s="19">
        <v>1155</v>
      </c>
      <c r="U243" s="11"/>
      <c r="V243" s="19">
        <v>32174.98</v>
      </c>
      <c r="W243" s="19">
        <v>23429.98</v>
      </c>
      <c r="X243" s="19">
        <v>8745</v>
      </c>
      <c r="Y243" s="19">
        <f t="shared" si="45"/>
        <v>164.99989743589742</v>
      </c>
      <c r="Z243" s="19">
        <f t="shared" si="46"/>
        <v>1979.999487179487</v>
      </c>
      <c r="AA243" s="19">
        <f t="shared" si="47"/>
        <v>7920.000512820513</v>
      </c>
      <c r="AB243" s="19">
        <f t="shared" si="48"/>
        <v>1979.9987692307691</v>
      </c>
      <c r="AC243" s="19">
        <f t="shared" si="49"/>
        <v>5940.0017435897444</v>
      </c>
      <c r="AD243" s="19">
        <f t="shared" si="50"/>
        <v>1979.9987692307691</v>
      </c>
      <c r="AE243" s="19">
        <f t="shared" si="51"/>
        <v>3960.0029743589753</v>
      </c>
      <c r="AF243" s="19">
        <f t="shared" si="52"/>
        <v>1979.9987692307691</v>
      </c>
      <c r="AG243" s="19">
        <f t="shared" si="53"/>
        <v>1980.0042051282062</v>
      </c>
      <c r="AH243" s="19">
        <f t="shared" si="54"/>
        <v>1979.9987692307691</v>
      </c>
      <c r="AI243" s="19">
        <f t="shared" si="55"/>
        <v>5.4358974371098157E-3</v>
      </c>
      <c r="AJ243" s="19">
        <f t="shared" si="56"/>
        <v>5.4358974371098157E-3</v>
      </c>
      <c r="AK243" s="20">
        <f t="shared" si="57"/>
        <v>0</v>
      </c>
    </row>
    <row r="244" spans="2:37" s="3" customFormat="1" ht="74.25" hidden="1" customHeight="1" outlineLevel="1" x14ac:dyDescent="0.2">
      <c r="B244" s="15" t="s">
        <v>204</v>
      </c>
      <c r="C244" s="16" t="s">
        <v>44</v>
      </c>
      <c r="D244" s="17">
        <v>195</v>
      </c>
      <c r="E244" s="10" t="s">
        <v>203</v>
      </c>
      <c r="F244" s="10" t="s">
        <v>86</v>
      </c>
      <c r="G244" s="33">
        <v>756001026524</v>
      </c>
      <c r="H244" s="18">
        <f>IFERROR(INDEX(#REF!,MATCH(G244,#REF!,0)),G244)</f>
        <v>756001026524</v>
      </c>
      <c r="I244" s="11"/>
      <c r="J244" s="11" t="s">
        <v>68</v>
      </c>
      <c r="K244" s="11"/>
      <c r="L244" s="11" t="s">
        <v>1407</v>
      </c>
      <c r="M244" s="11">
        <v>0</v>
      </c>
      <c r="N244" s="19">
        <v>16922</v>
      </c>
      <c r="O244" s="19">
        <v>32174.98</v>
      </c>
      <c r="P244" s="19">
        <v>32174.98</v>
      </c>
      <c r="Q244" s="19">
        <v>22274.98</v>
      </c>
      <c r="R244" s="13">
        <f t="shared" si="44"/>
        <v>9900</v>
      </c>
      <c r="S244" s="11"/>
      <c r="T244" s="19">
        <v>1155</v>
      </c>
      <c r="U244" s="11"/>
      <c r="V244" s="19">
        <v>32174.98</v>
      </c>
      <c r="W244" s="19">
        <v>23429.98</v>
      </c>
      <c r="X244" s="19">
        <v>8745</v>
      </c>
      <c r="Y244" s="19">
        <f t="shared" si="45"/>
        <v>164.99989743589742</v>
      </c>
      <c r="Z244" s="19">
        <f t="shared" si="46"/>
        <v>1979.999487179487</v>
      </c>
      <c r="AA244" s="19">
        <f t="shared" si="47"/>
        <v>7920.000512820513</v>
      </c>
      <c r="AB244" s="19">
        <f t="shared" si="48"/>
        <v>1979.9987692307691</v>
      </c>
      <c r="AC244" s="19">
        <f t="shared" si="49"/>
        <v>5940.0017435897444</v>
      </c>
      <c r="AD244" s="19">
        <f t="shared" si="50"/>
        <v>1979.9987692307691</v>
      </c>
      <c r="AE244" s="19">
        <f t="shared" si="51"/>
        <v>3960.0029743589753</v>
      </c>
      <c r="AF244" s="19">
        <f t="shared" si="52"/>
        <v>1979.9987692307691</v>
      </c>
      <c r="AG244" s="19">
        <f t="shared" si="53"/>
        <v>1980.0042051282062</v>
      </c>
      <c r="AH244" s="19">
        <f t="shared" si="54"/>
        <v>1979.9987692307691</v>
      </c>
      <c r="AI244" s="19">
        <f t="shared" si="55"/>
        <v>5.4358974371098157E-3</v>
      </c>
      <c r="AJ244" s="19">
        <f t="shared" si="56"/>
        <v>5.4358974371098157E-3</v>
      </c>
      <c r="AK244" s="20">
        <f t="shared" si="57"/>
        <v>0</v>
      </c>
    </row>
    <row r="245" spans="2:37" s="3" customFormat="1" ht="74.25" hidden="1" customHeight="1" outlineLevel="1" x14ac:dyDescent="0.2">
      <c r="B245" s="15" t="s">
        <v>204</v>
      </c>
      <c r="C245" s="16" t="s">
        <v>44</v>
      </c>
      <c r="D245" s="17">
        <v>195</v>
      </c>
      <c r="E245" s="10" t="s">
        <v>203</v>
      </c>
      <c r="F245" s="10" t="s">
        <v>86</v>
      </c>
      <c r="G245" s="33">
        <v>756001026525</v>
      </c>
      <c r="H245" s="18">
        <f>IFERROR(INDEX(#REF!,MATCH(G245,#REF!,0)),G245)</f>
        <v>756001026525</v>
      </c>
      <c r="I245" s="11"/>
      <c r="J245" s="11" t="s">
        <v>68</v>
      </c>
      <c r="K245" s="11"/>
      <c r="L245" s="11" t="s">
        <v>1407</v>
      </c>
      <c r="M245" s="11">
        <v>0</v>
      </c>
      <c r="N245" s="19">
        <v>16923</v>
      </c>
      <c r="O245" s="19">
        <v>32174.98</v>
      </c>
      <c r="P245" s="19">
        <v>32174.98</v>
      </c>
      <c r="Q245" s="19">
        <v>22274.98</v>
      </c>
      <c r="R245" s="13">
        <f t="shared" si="44"/>
        <v>9900</v>
      </c>
      <c r="S245" s="11"/>
      <c r="T245" s="19">
        <v>1155</v>
      </c>
      <c r="U245" s="11"/>
      <c r="V245" s="19">
        <v>32174.98</v>
      </c>
      <c r="W245" s="19">
        <v>23429.98</v>
      </c>
      <c r="X245" s="19">
        <v>8745</v>
      </c>
      <c r="Y245" s="19">
        <f t="shared" si="45"/>
        <v>164.99989743589742</v>
      </c>
      <c r="Z245" s="19">
        <f t="shared" si="46"/>
        <v>1979.999487179487</v>
      </c>
      <c r="AA245" s="19">
        <f t="shared" si="47"/>
        <v>7920.000512820513</v>
      </c>
      <c r="AB245" s="19">
        <f t="shared" si="48"/>
        <v>1979.9987692307691</v>
      </c>
      <c r="AC245" s="19">
        <f t="shared" si="49"/>
        <v>5940.0017435897444</v>
      </c>
      <c r="AD245" s="19">
        <f t="shared" si="50"/>
        <v>1979.9987692307691</v>
      </c>
      <c r="AE245" s="19">
        <f t="shared" si="51"/>
        <v>3960.0029743589753</v>
      </c>
      <c r="AF245" s="19">
        <f t="shared" si="52"/>
        <v>1979.9987692307691</v>
      </c>
      <c r="AG245" s="19">
        <f t="shared" si="53"/>
        <v>1980.0042051282062</v>
      </c>
      <c r="AH245" s="19">
        <f t="shared" si="54"/>
        <v>1979.9987692307691</v>
      </c>
      <c r="AI245" s="19">
        <f t="shared" si="55"/>
        <v>5.4358974371098157E-3</v>
      </c>
      <c r="AJ245" s="19">
        <f t="shared" si="56"/>
        <v>5.4358974371098157E-3</v>
      </c>
      <c r="AK245" s="20">
        <f t="shared" si="57"/>
        <v>0</v>
      </c>
    </row>
    <row r="246" spans="2:37" s="3" customFormat="1" ht="74.25" hidden="1" customHeight="1" outlineLevel="1" x14ac:dyDescent="0.2">
      <c r="B246" s="15" t="s">
        <v>204</v>
      </c>
      <c r="C246" s="16" t="s">
        <v>44</v>
      </c>
      <c r="D246" s="17">
        <v>195</v>
      </c>
      <c r="E246" s="10" t="s">
        <v>203</v>
      </c>
      <c r="F246" s="10" t="s">
        <v>86</v>
      </c>
      <c r="G246" s="33">
        <v>756001026526</v>
      </c>
      <c r="H246" s="18">
        <f>IFERROR(INDEX(#REF!,MATCH(G246,#REF!,0)),G246)</f>
        <v>756001026526</v>
      </c>
      <c r="I246" s="11"/>
      <c r="J246" s="11" t="s">
        <v>68</v>
      </c>
      <c r="K246" s="11"/>
      <c r="L246" s="11" t="s">
        <v>1407</v>
      </c>
      <c r="M246" s="11">
        <v>0</v>
      </c>
      <c r="N246" s="19">
        <v>16924</v>
      </c>
      <c r="O246" s="19">
        <v>32174.98</v>
      </c>
      <c r="P246" s="19">
        <v>32174.98</v>
      </c>
      <c r="Q246" s="19">
        <v>22274.98</v>
      </c>
      <c r="R246" s="13">
        <f t="shared" si="44"/>
        <v>9900</v>
      </c>
      <c r="S246" s="11"/>
      <c r="T246" s="19">
        <v>1155</v>
      </c>
      <c r="U246" s="11"/>
      <c r="V246" s="19">
        <v>32174.98</v>
      </c>
      <c r="W246" s="19">
        <v>23429.98</v>
      </c>
      <c r="X246" s="19">
        <v>8745</v>
      </c>
      <c r="Y246" s="19">
        <f t="shared" si="45"/>
        <v>164.99989743589742</v>
      </c>
      <c r="Z246" s="19">
        <f t="shared" si="46"/>
        <v>1979.999487179487</v>
      </c>
      <c r="AA246" s="19">
        <f t="shared" si="47"/>
        <v>7920.000512820513</v>
      </c>
      <c r="AB246" s="19">
        <f t="shared" si="48"/>
        <v>1979.9987692307691</v>
      </c>
      <c r="AC246" s="19">
        <f t="shared" si="49"/>
        <v>5940.0017435897444</v>
      </c>
      <c r="AD246" s="19">
        <f t="shared" si="50"/>
        <v>1979.9987692307691</v>
      </c>
      <c r="AE246" s="19">
        <f t="shared" si="51"/>
        <v>3960.0029743589753</v>
      </c>
      <c r="AF246" s="19">
        <f t="shared" si="52"/>
        <v>1979.9987692307691</v>
      </c>
      <c r="AG246" s="19">
        <f t="shared" si="53"/>
        <v>1980.0042051282062</v>
      </c>
      <c r="AH246" s="19">
        <f t="shared" si="54"/>
        <v>1979.9987692307691</v>
      </c>
      <c r="AI246" s="19">
        <f t="shared" si="55"/>
        <v>5.4358974371098157E-3</v>
      </c>
      <c r="AJ246" s="19">
        <f t="shared" si="56"/>
        <v>5.4358974371098157E-3</v>
      </c>
      <c r="AK246" s="20">
        <f t="shared" si="57"/>
        <v>0</v>
      </c>
    </row>
    <row r="247" spans="2:37" s="3" customFormat="1" ht="74.25" hidden="1" customHeight="1" outlineLevel="1" x14ac:dyDescent="0.2">
      <c r="B247" s="15" t="s">
        <v>205</v>
      </c>
      <c r="C247" s="16" t="s">
        <v>44</v>
      </c>
      <c r="D247" s="17">
        <v>195</v>
      </c>
      <c r="E247" s="10" t="s">
        <v>206</v>
      </c>
      <c r="F247" s="10" t="s">
        <v>81</v>
      </c>
      <c r="G247" s="33">
        <v>756001026527</v>
      </c>
      <c r="H247" s="18">
        <f>IFERROR(INDEX(#REF!,MATCH(G247,#REF!,0)),G247)</f>
        <v>756001026527</v>
      </c>
      <c r="I247" s="11"/>
      <c r="J247" s="11" t="s">
        <v>68</v>
      </c>
      <c r="K247" s="11"/>
      <c r="L247" s="11" t="s">
        <v>1407</v>
      </c>
      <c r="M247" s="11">
        <v>0</v>
      </c>
      <c r="N247" s="19">
        <v>2975</v>
      </c>
      <c r="O247" s="19">
        <v>27624.94</v>
      </c>
      <c r="P247" s="19">
        <v>27624.94</v>
      </c>
      <c r="Q247" s="19">
        <v>19124.939999999999</v>
      </c>
      <c r="R247" s="13">
        <f t="shared" si="44"/>
        <v>8500</v>
      </c>
      <c r="S247" s="11"/>
      <c r="T247" s="22">
        <v>991.69</v>
      </c>
      <c r="U247" s="11"/>
      <c r="V247" s="19">
        <v>27624.94</v>
      </c>
      <c r="W247" s="19">
        <v>20116.63</v>
      </c>
      <c r="X247" s="19">
        <v>7508.31</v>
      </c>
      <c r="Y247" s="19">
        <f t="shared" si="45"/>
        <v>141.66635897435896</v>
      </c>
      <c r="Z247" s="19">
        <f t="shared" si="46"/>
        <v>1700.0217948717948</v>
      </c>
      <c r="AA247" s="19">
        <f t="shared" si="47"/>
        <v>6799.9782051282054</v>
      </c>
      <c r="AB247" s="19">
        <f t="shared" si="48"/>
        <v>1699.9963076923075</v>
      </c>
      <c r="AC247" s="19">
        <f t="shared" si="49"/>
        <v>5099.9818974358977</v>
      </c>
      <c r="AD247" s="19">
        <f t="shared" si="50"/>
        <v>1699.9963076923075</v>
      </c>
      <c r="AE247" s="19">
        <f t="shared" si="51"/>
        <v>3399.98558974359</v>
      </c>
      <c r="AF247" s="19">
        <f t="shared" si="52"/>
        <v>1699.9963076923075</v>
      </c>
      <c r="AG247" s="19">
        <f t="shared" si="53"/>
        <v>1699.9892820512825</v>
      </c>
      <c r="AH247" s="19">
        <f t="shared" si="54"/>
        <v>1699.9892820512825</v>
      </c>
      <c r="AI247" s="19">
        <f t="shared" si="55"/>
        <v>0</v>
      </c>
      <c r="AJ247" s="19">
        <f t="shared" si="56"/>
        <v>0</v>
      </c>
      <c r="AK247" s="20">
        <f t="shared" si="57"/>
        <v>0</v>
      </c>
    </row>
    <row r="248" spans="2:37" s="3" customFormat="1" ht="74.25" hidden="1" customHeight="1" outlineLevel="1" x14ac:dyDescent="0.2">
      <c r="B248" s="15" t="s">
        <v>205</v>
      </c>
      <c r="C248" s="16" t="s">
        <v>44</v>
      </c>
      <c r="D248" s="17">
        <v>195</v>
      </c>
      <c r="E248" s="10" t="s">
        <v>206</v>
      </c>
      <c r="F248" s="10" t="s">
        <v>81</v>
      </c>
      <c r="G248" s="33">
        <v>756001026528</v>
      </c>
      <c r="H248" s="18">
        <f>IFERROR(INDEX(#REF!,MATCH(G248,#REF!,0)),G248)</f>
        <v>756001026528</v>
      </c>
      <c r="I248" s="11"/>
      <c r="J248" s="11" t="s">
        <v>68</v>
      </c>
      <c r="K248" s="11"/>
      <c r="L248" s="11" t="s">
        <v>1407</v>
      </c>
      <c r="M248" s="11">
        <v>0</v>
      </c>
      <c r="N248" s="19">
        <v>2975</v>
      </c>
      <c r="O248" s="19">
        <v>27624.94</v>
      </c>
      <c r="P248" s="19">
        <v>27624.94</v>
      </c>
      <c r="Q248" s="19">
        <v>19124.939999999999</v>
      </c>
      <c r="R248" s="13">
        <f t="shared" si="44"/>
        <v>8500</v>
      </c>
      <c r="S248" s="11"/>
      <c r="T248" s="22">
        <v>991.69</v>
      </c>
      <c r="U248" s="11"/>
      <c r="V248" s="19">
        <v>27624.94</v>
      </c>
      <c r="W248" s="19">
        <v>20116.63</v>
      </c>
      <c r="X248" s="19">
        <v>7508.31</v>
      </c>
      <c r="Y248" s="19">
        <f t="shared" si="45"/>
        <v>141.66635897435896</v>
      </c>
      <c r="Z248" s="19">
        <f t="shared" si="46"/>
        <v>1700.0217948717948</v>
      </c>
      <c r="AA248" s="19">
        <f t="shared" si="47"/>
        <v>6799.9782051282054</v>
      </c>
      <c r="AB248" s="19">
        <f t="shared" si="48"/>
        <v>1699.9963076923075</v>
      </c>
      <c r="AC248" s="19">
        <f t="shared" si="49"/>
        <v>5099.9818974358977</v>
      </c>
      <c r="AD248" s="19">
        <f t="shared" si="50"/>
        <v>1699.9963076923075</v>
      </c>
      <c r="AE248" s="19">
        <f t="shared" si="51"/>
        <v>3399.98558974359</v>
      </c>
      <c r="AF248" s="19">
        <f t="shared" si="52"/>
        <v>1699.9963076923075</v>
      </c>
      <c r="AG248" s="19">
        <f t="shared" si="53"/>
        <v>1699.9892820512825</v>
      </c>
      <c r="AH248" s="19">
        <f t="shared" si="54"/>
        <v>1699.9892820512825</v>
      </c>
      <c r="AI248" s="19">
        <f t="shared" si="55"/>
        <v>0</v>
      </c>
      <c r="AJ248" s="19">
        <f t="shared" si="56"/>
        <v>0</v>
      </c>
      <c r="AK248" s="20">
        <f t="shared" si="57"/>
        <v>0</v>
      </c>
    </row>
    <row r="249" spans="2:37" s="3" customFormat="1" ht="74.25" hidden="1" customHeight="1" outlineLevel="1" x14ac:dyDescent="0.2">
      <c r="B249" s="15" t="s">
        <v>205</v>
      </c>
      <c r="C249" s="16" t="s">
        <v>44</v>
      </c>
      <c r="D249" s="17">
        <v>195</v>
      </c>
      <c r="E249" s="10" t="s">
        <v>206</v>
      </c>
      <c r="F249" s="10" t="s">
        <v>81</v>
      </c>
      <c r="G249" s="33">
        <v>756001026529</v>
      </c>
      <c r="H249" s="18">
        <f>IFERROR(INDEX(#REF!,MATCH(G249,#REF!,0)),G249)</f>
        <v>756001026529</v>
      </c>
      <c r="I249" s="11"/>
      <c r="J249" s="11" t="s">
        <v>68</v>
      </c>
      <c r="K249" s="11"/>
      <c r="L249" s="11" t="s">
        <v>1407</v>
      </c>
      <c r="M249" s="11">
        <v>0</v>
      </c>
      <c r="N249" s="19">
        <v>2975</v>
      </c>
      <c r="O249" s="19">
        <v>27624.94</v>
      </c>
      <c r="P249" s="19">
        <v>27624.94</v>
      </c>
      <c r="Q249" s="19">
        <v>19124.939999999999</v>
      </c>
      <c r="R249" s="13">
        <f t="shared" si="44"/>
        <v>8500</v>
      </c>
      <c r="S249" s="11"/>
      <c r="T249" s="22">
        <v>991.69</v>
      </c>
      <c r="U249" s="11"/>
      <c r="V249" s="19">
        <v>27624.94</v>
      </c>
      <c r="W249" s="19">
        <v>20116.63</v>
      </c>
      <c r="X249" s="19">
        <v>7508.31</v>
      </c>
      <c r="Y249" s="19">
        <f t="shared" si="45"/>
        <v>141.66635897435896</v>
      </c>
      <c r="Z249" s="19">
        <f t="shared" si="46"/>
        <v>1700.0217948717948</v>
      </c>
      <c r="AA249" s="19">
        <f t="shared" si="47"/>
        <v>6799.9782051282054</v>
      </c>
      <c r="AB249" s="19">
        <f t="shared" si="48"/>
        <v>1699.9963076923075</v>
      </c>
      <c r="AC249" s="19">
        <f t="shared" si="49"/>
        <v>5099.9818974358977</v>
      </c>
      <c r="AD249" s="19">
        <f t="shared" si="50"/>
        <v>1699.9963076923075</v>
      </c>
      <c r="AE249" s="19">
        <f t="shared" si="51"/>
        <v>3399.98558974359</v>
      </c>
      <c r="AF249" s="19">
        <f t="shared" si="52"/>
        <v>1699.9963076923075</v>
      </c>
      <c r="AG249" s="19">
        <f t="shared" si="53"/>
        <v>1699.9892820512825</v>
      </c>
      <c r="AH249" s="19">
        <f t="shared" si="54"/>
        <v>1699.9892820512825</v>
      </c>
      <c r="AI249" s="19">
        <f t="shared" si="55"/>
        <v>0</v>
      </c>
      <c r="AJ249" s="19">
        <f t="shared" si="56"/>
        <v>0</v>
      </c>
      <c r="AK249" s="20">
        <f t="shared" si="57"/>
        <v>0</v>
      </c>
    </row>
    <row r="250" spans="2:37" s="3" customFormat="1" ht="74.25" hidden="1" customHeight="1" outlineLevel="1" x14ac:dyDescent="0.2">
      <c r="B250" s="15" t="s">
        <v>205</v>
      </c>
      <c r="C250" s="16" t="s">
        <v>44</v>
      </c>
      <c r="D250" s="17">
        <v>195</v>
      </c>
      <c r="E250" s="10" t="s">
        <v>206</v>
      </c>
      <c r="F250" s="10" t="s">
        <v>81</v>
      </c>
      <c r="G250" s="33">
        <v>756001026530</v>
      </c>
      <c r="H250" s="18">
        <f>IFERROR(INDEX(#REF!,MATCH(G250,#REF!,0)),G250)</f>
        <v>756001026530</v>
      </c>
      <c r="I250" s="11"/>
      <c r="J250" s="11" t="s">
        <v>68</v>
      </c>
      <c r="K250" s="11"/>
      <c r="L250" s="11" t="s">
        <v>1407</v>
      </c>
      <c r="M250" s="11">
        <v>0</v>
      </c>
      <c r="N250" s="19">
        <v>2975</v>
      </c>
      <c r="O250" s="19">
        <v>27624.94</v>
      </c>
      <c r="P250" s="19">
        <v>27624.94</v>
      </c>
      <c r="Q250" s="19">
        <v>19124.939999999999</v>
      </c>
      <c r="R250" s="13">
        <f t="shared" si="44"/>
        <v>8500</v>
      </c>
      <c r="S250" s="11"/>
      <c r="T250" s="22">
        <v>991.69</v>
      </c>
      <c r="U250" s="11"/>
      <c r="V250" s="19">
        <v>27624.94</v>
      </c>
      <c r="W250" s="19">
        <v>20116.63</v>
      </c>
      <c r="X250" s="19">
        <v>7508.31</v>
      </c>
      <c r="Y250" s="19">
        <f t="shared" si="45"/>
        <v>141.66635897435896</v>
      </c>
      <c r="Z250" s="19">
        <f t="shared" si="46"/>
        <v>1700.0217948717948</v>
      </c>
      <c r="AA250" s="19">
        <f t="shared" si="47"/>
        <v>6799.9782051282054</v>
      </c>
      <c r="AB250" s="19">
        <f t="shared" si="48"/>
        <v>1699.9963076923075</v>
      </c>
      <c r="AC250" s="19">
        <f t="shared" si="49"/>
        <v>5099.9818974358977</v>
      </c>
      <c r="AD250" s="19">
        <f t="shared" si="50"/>
        <v>1699.9963076923075</v>
      </c>
      <c r="AE250" s="19">
        <f t="shared" si="51"/>
        <v>3399.98558974359</v>
      </c>
      <c r="AF250" s="19">
        <f t="shared" si="52"/>
        <v>1699.9963076923075</v>
      </c>
      <c r="AG250" s="19">
        <f t="shared" si="53"/>
        <v>1699.9892820512825</v>
      </c>
      <c r="AH250" s="19">
        <f t="shared" si="54"/>
        <v>1699.9892820512825</v>
      </c>
      <c r="AI250" s="19">
        <f t="shared" si="55"/>
        <v>0</v>
      </c>
      <c r="AJ250" s="19">
        <f t="shared" si="56"/>
        <v>0</v>
      </c>
      <c r="AK250" s="20">
        <f t="shared" si="57"/>
        <v>0</v>
      </c>
    </row>
    <row r="251" spans="2:37" s="3" customFormat="1" ht="74.25" hidden="1" customHeight="1" outlineLevel="1" x14ac:dyDescent="0.2">
      <c r="B251" s="15" t="s">
        <v>207</v>
      </c>
      <c r="C251" s="16" t="s">
        <v>44</v>
      </c>
      <c r="D251" s="17">
        <v>195</v>
      </c>
      <c r="E251" s="10" t="s">
        <v>206</v>
      </c>
      <c r="F251" s="10" t="s">
        <v>81</v>
      </c>
      <c r="G251" s="33">
        <v>756001026531</v>
      </c>
      <c r="H251" s="18">
        <f>IFERROR(INDEX(#REF!,MATCH(G251,#REF!,0)),G251)</f>
        <v>756001026531</v>
      </c>
      <c r="I251" s="11"/>
      <c r="J251" s="11" t="s">
        <v>68</v>
      </c>
      <c r="K251" s="11"/>
      <c r="L251" s="11" t="s">
        <v>808</v>
      </c>
      <c r="M251" s="11">
        <v>0</v>
      </c>
      <c r="N251" s="19">
        <v>2253</v>
      </c>
      <c r="O251" s="19">
        <v>5200.13</v>
      </c>
      <c r="P251" s="19">
        <v>5200.13</v>
      </c>
      <c r="Q251" s="19">
        <v>3600.13</v>
      </c>
      <c r="R251" s="13">
        <f t="shared" si="44"/>
        <v>1600</v>
      </c>
      <c r="S251" s="11"/>
      <c r="T251" s="22">
        <v>186.69</v>
      </c>
      <c r="U251" s="11"/>
      <c r="V251" s="19">
        <v>5200.13</v>
      </c>
      <c r="W251" s="19">
        <v>3786.82</v>
      </c>
      <c r="X251" s="19">
        <v>1413.31</v>
      </c>
      <c r="Y251" s="19">
        <f t="shared" si="45"/>
        <v>26.667333333333335</v>
      </c>
      <c r="Z251" s="19">
        <f t="shared" si="46"/>
        <v>320.02666666666664</v>
      </c>
      <c r="AA251" s="19">
        <f t="shared" si="47"/>
        <v>1279.9733333333334</v>
      </c>
      <c r="AB251" s="19">
        <f t="shared" si="48"/>
        <v>320.00800000000004</v>
      </c>
      <c r="AC251" s="19">
        <f t="shared" si="49"/>
        <v>959.96533333333332</v>
      </c>
      <c r="AD251" s="19">
        <f t="shared" si="50"/>
        <v>320.00800000000004</v>
      </c>
      <c r="AE251" s="19">
        <f t="shared" si="51"/>
        <v>639.95733333333328</v>
      </c>
      <c r="AF251" s="19">
        <f t="shared" si="52"/>
        <v>320.00800000000004</v>
      </c>
      <c r="AG251" s="19">
        <f t="shared" si="53"/>
        <v>319.94933333333324</v>
      </c>
      <c r="AH251" s="19">
        <f t="shared" si="54"/>
        <v>319.94933333333324</v>
      </c>
      <c r="AI251" s="19">
        <f t="shared" si="55"/>
        <v>0</v>
      </c>
      <c r="AJ251" s="19">
        <f t="shared" si="56"/>
        <v>0</v>
      </c>
      <c r="AK251" s="20">
        <f t="shared" si="57"/>
        <v>0</v>
      </c>
    </row>
    <row r="252" spans="2:37" s="3" customFormat="1" ht="74.25" hidden="1" customHeight="1" outlineLevel="1" x14ac:dyDescent="0.2">
      <c r="B252" s="15" t="s">
        <v>207</v>
      </c>
      <c r="C252" s="16" t="s">
        <v>44</v>
      </c>
      <c r="D252" s="17">
        <v>195</v>
      </c>
      <c r="E252" s="10" t="s">
        <v>206</v>
      </c>
      <c r="F252" s="10" t="s">
        <v>81</v>
      </c>
      <c r="G252" s="33">
        <v>756001026532</v>
      </c>
      <c r="H252" s="18">
        <f>IFERROR(INDEX(#REF!,MATCH(G252,#REF!,0)),G252)</f>
        <v>756001026532</v>
      </c>
      <c r="I252" s="11"/>
      <c r="J252" s="11" t="s">
        <v>68</v>
      </c>
      <c r="K252" s="11"/>
      <c r="L252" s="11" t="s">
        <v>808</v>
      </c>
      <c r="M252" s="11">
        <v>0</v>
      </c>
      <c r="N252" s="19">
        <v>2253</v>
      </c>
      <c r="O252" s="19">
        <v>5200.13</v>
      </c>
      <c r="P252" s="19">
        <v>5200.13</v>
      </c>
      <c r="Q252" s="19">
        <v>3600.13</v>
      </c>
      <c r="R252" s="13">
        <f t="shared" si="44"/>
        <v>1600</v>
      </c>
      <c r="S252" s="11"/>
      <c r="T252" s="22">
        <v>186.69</v>
      </c>
      <c r="U252" s="11"/>
      <c r="V252" s="19">
        <v>5200.13</v>
      </c>
      <c r="W252" s="19">
        <v>3786.82</v>
      </c>
      <c r="X252" s="19">
        <v>1413.31</v>
      </c>
      <c r="Y252" s="19">
        <f t="shared" si="45"/>
        <v>26.667333333333335</v>
      </c>
      <c r="Z252" s="19">
        <f t="shared" si="46"/>
        <v>320.02666666666664</v>
      </c>
      <c r="AA252" s="19">
        <f t="shared" si="47"/>
        <v>1279.9733333333334</v>
      </c>
      <c r="AB252" s="19">
        <f t="shared" si="48"/>
        <v>320.00800000000004</v>
      </c>
      <c r="AC252" s="19">
        <f t="shared" si="49"/>
        <v>959.96533333333332</v>
      </c>
      <c r="AD252" s="19">
        <f t="shared" si="50"/>
        <v>320.00800000000004</v>
      </c>
      <c r="AE252" s="19">
        <f t="shared" si="51"/>
        <v>639.95733333333328</v>
      </c>
      <c r="AF252" s="19">
        <f t="shared" si="52"/>
        <v>320.00800000000004</v>
      </c>
      <c r="AG252" s="19">
        <f t="shared" si="53"/>
        <v>319.94933333333324</v>
      </c>
      <c r="AH252" s="19">
        <f t="shared" si="54"/>
        <v>319.94933333333324</v>
      </c>
      <c r="AI252" s="19">
        <f t="shared" si="55"/>
        <v>0</v>
      </c>
      <c r="AJ252" s="19">
        <f t="shared" si="56"/>
        <v>0</v>
      </c>
      <c r="AK252" s="20">
        <f t="shared" si="57"/>
        <v>0</v>
      </c>
    </row>
    <row r="253" spans="2:37" s="3" customFormat="1" ht="74.25" hidden="1" customHeight="1" outlineLevel="1" x14ac:dyDescent="0.2">
      <c r="B253" s="15" t="s">
        <v>207</v>
      </c>
      <c r="C253" s="16" t="s">
        <v>44</v>
      </c>
      <c r="D253" s="17">
        <v>195</v>
      </c>
      <c r="E253" s="10" t="s">
        <v>206</v>
      </c>
      <c r="F253" s="10" t="s">
        <v>81</v>
      </c>
      <c r="G253" s="33">
        <v>756001026533</v>
      </c>
      <c r="H253" s="18">
        <f>IFERROR(INDEX(#REF!,MATCH(G253,#REF!,0)),G253)</f>
        <v>756001026533</v>
      </c>
      <c r="I253" s="11"/>
      <c r="J253" s="11" t="s">
        <v>68</v>
      </c>
      <c r="K253" s="11"/>
      <c r="L253" s="11" t="s">
        <v>808</v>
      </c>
      <c r="M253" s="11">
        <v>0</v>
      </c>
      <c r="N253" s="19">
        <v>2253</v>
      </c>
      <c r="O253" s="19">
        <v>5200.13</v>
      </c>
      <c r="P253" s="19">
        <v>5200.13</v>
      </c>
      <c r="Q253" s="19">
        <v>3600.13</v>
      </c>
      <c r="R253" s="13">
        <f t="shared" si="44"/>
        <v>1600</v>
      </c>
      <c r="S253" s="11"/>
      <c r="T253" s="22">
        <v>186.69</v>
      </c>
      <c r="U253" s="11"/>
      <c r="V253" s="19">
        <v>5200.13</v>
      </c>
      <c r="W253" s="19">
        <v>3786.82</v>
      </c>
      <c r="X253" s="19">
        <v>1413.31</v>
      </c>
      <c r="Y253" s="19">
        <f t="shared" si="45"/>
        <v>26.667333333333335</v>
      </c>
      <c r="Z253" s="19">
        <f t="shared" si="46"/>
        <v>320.02666666666664</v>
      </c>
      <c r="AA253" s="19">
        <f t="shared" si="47"/>
        <v>1279.9733333333334</v>
      </c>
      <c r="AB253" s="19">
        <f t="shared" si="48"/>
        <v>320.00800000000004</v>
      </c>
      <c r="AC253" s="19">
        <f t="shared" si="49"/>
        <v>959.96533333333332</v>
      </c>
      <c r="AD253" s="19">
        <f t="shared" si="50"/>
        <v>320.00800000000004</v>
      </c>
      <c r="AE253" s="19">
        <f t="shared" si="51"/>
        <v>639.95733333333328</v>
      </c>
      <c r="AF253" s="19">
        <f t="shared" si="52"/>
        <v>320.00800000000004</v>
      </c>
      <c r="AG253" s="19">
        <f t="shared" si="53"/>
        <v>319.94933333333324</v>
      </c>
      <c r="AH253" s="19">
        <f t="shared" si="54"/>
        <v>319.94933333333324</v>
      </c>
      <c r="AI253" s="19">
        <f t="shared" si="55"/>
        <v>0</v>
      </c>
      <c r="AJ253" s="19">
        <f t="shared" si="56"/>
        <v>0</v>
      </c>
      <c r="AK253" s="20">
        <f t="shared" si="57"/>
        <v>0</v>
      </c>
    </row>
    <row r="254" spans="2:37" s="3" customFormat="1" ht="74.25" hidden="1" customHeight="1" outlineLevel="1" x14ac:dyDescent="0.2">
      <c r="B254" s="15" t="s">
        <v>207</v>
      </c>
      <c r="C254" s="16" t="s">
        <v>44</v>
      </c>
      <c r="D254" s="17">
        <v>195</v>
      </c>
      <c r="E254" s="10" t="s">
        <v>206</v>
      </c>
      <c r="F254" s="10" t="s">
        <v>81</v>
      </c>
      <c r="G254" s="33">
        <v>756001026534</v>
      </c>
      <c r="H254" s="18">
        <f>IFERROR(INDEX(#REF!,MATCH(G254,#REF!,0)),G254)</f>
        <v>756001026534</v>
      </c>
      <c r="I254" s="11"/>
      <c r="J254" s="11" t="s">
        <v>68</v>
      </c>
      <c r="K254" s="11"/>
      <c r="L254" s="11" t="s">
        <v>808</v>
      </c>
      <c r="M254" s="11">
        <v>0</v>
      </c>
      <c r="N254" s="19">
        <v>2253</v>
      </c>
      <c r="O254" s="19">
        <v>5200.13</v>
      </c>
      <c r="P254" s="19">
        <v>5200.13</v>
      </c>
      <c r="Q254" s="19">
        <v>3600.13</v>
      </c>
      <c r="R254" s="13">
        <f t="shared" si="44"/>
        <v>1600</v>
      </c>
      <c r="S254" s="11"/>
      <c r="T254" s="22">
        <v>186.69</v>
      </c>
      <c r="U254" s="11"/>
      <c r="V254" s="19">
        <v>5200.13</v>
      </c>
      <c r="W254" s="19">
        <v>3786.82</v>
      </c>
      <c r="X254" s="19">
        <v>1413.31</v>
      </c>
      <c r="Y254" s="19">
        <f t="shared" si="45"/>
        <v>26.667333333333335</v>
      </c>
      <c r="Z254" s="19">
        <f t="shared" si="46"/>
        <v>320.02666666666664</v>
      </c>
      <c r="AA254" s="19">
        <f t="shared" si="47"/>
        <v>1279.9733333333334</v>
      </c>
      <c r="AB254" s="19">
        <f t="shared" si="48"/>
        <v>320.00800000000004</v>
      </c>
      <c r="AC254" s="19">
        <f t="shared" si="49"/>
        <v>959.96533333333332</v>
      </c>
      <c r="AD254" s="19">
        <f t="shared" si="50"/>
        <v>320.00800000000004</v>
      </c>
      <c r="AE254" s="19">
        <f t="shared" si="51"/>
        <v>639.95733333333328</v>
      </c>
      <c r="AF254" s="19">
        <f t="shared" si="52"/>
        <v>320.00800000000004</v>
      </c>
      <c r="AG254" s="19">
        <f t="shared" si="53"/>
        <v>319.94933333333324</v>
      </c>
      <c r="AH254" s="19">
        <f t="shared" si="54"/>
        <v>319.94933333333324</v>
      </c>
      <c r="AI254" s="19">
        <f t="shared" si="55"/>
        <v>0</v>
      </c>
      <c r="AJ254" s="19">
        <f t="shared" si="56"/>
        <v>0</v>
      </c>
      <c r="AK254" s="20">
        <f t="shared" si="57"/>
        <v>0</v>
      </c>
    </row>
    <row r="255" spans="2:37" s="3" customFormat="1" ht="42.75" hidden="1" customHeight="1" outlineLevel="1" x14ac:dyDescent="0.2">
      <c r="B255" s="15" t="s">
        <v>208</v>
      </c>
      <c r="C255" s="16" t="s">
        <v>44</v>
      </c>
      <c r="D255" s="17">
        <v>195</v>
      </c>
      <c r="E255" s="10" t="s">
        <v>209</v>
      </c>
      <c r="F255" s="10" t="s">
        <v>86</v>
      </c>
      <c r="G255" s="33">
        <v>756001026696</v>
      </c>
      <c r="H255" s="18">
        <f>IFERROR(INDEX(#REF!,MATCH(G255,#REF!,0)),G255)</f>
        <v>756001026696</v>
      </c>
      <c r="I255" s="11"/>
      <c r="J255" s="11" t="s">
        <v>68</v>
      </c>
      <c r="K255" s="11"/>
      <c r="L255" s="11" t="s">
        <v>808</v>
      </c>
      <c r="M255" s="11">
        <v>0</v>
      </c>
      <c r="N255" s="19">
        <v>25178</v>
      </c>
      <c r="O255" s="19">
        <v>63699.85</v>
      </c>
      <c r="P255" s="19">
        <v>63699.85</v>
      </c>
      <c r="Q255" s="19">
        <v>44099.85</v>
      </c>
      <c r="R255" s="13">
        <f t="shared" si="44"/>
        <v>19600</v>
      </c>
      <c r="S255" s="11"/>
      <c r="T255" s="19">
        <v>2286.69</v>
      </c>
      <c r="U255" s="11"/>
      <c r="V255" s="19">
        <v>63699.85</v>
      </c>
      <c r="W255" s="19">
        <v>46386.54</v>
      </c>
      <c r="X255" s="19">
        <v>17313.310000000001</v>
      </c>
      <c r="Y255" s="19">
        <f t="shared" si="45"/>
        <v>326.66589743589742</v>
      </c>
      <c r="Z255" s="19">
        <f t="shared" si="46"/>
        <v>3920.0194871794874</v>
      </c>
      <c r="AA255" s="19">
        <f t="shared" si="47"/>
        <v>15679.980512820512</v>
      </c>
      <c r="AB255" s="19">
        <f t="shared" si="48"/>
        <v>3919.9907692307688</v>
      </c>
      <c r="AC255" s="19">
        <f t="shared" si="49"/>
        <v>11759.989743589744</v>
      </c>
      <c r="AD255" s="19">
        <f t="shared" si="50"/>
        <v>3919.9907692307688</v>
      </c>
      <c r="AE255" s="19">
        <f t="shared" si="51"/>
        <v>7839.9989743589749</v>
      </c>
      <c r="AF255" s="19">
        <f t="shared" si="52"/>
        <v>3919.9907692307688</v>
      </c>
      <c r="AG255" s="19">
        <f t="shared" si="53"/>
        <v>3920.0082051282061</v>
      </c>
      <c r="AH255" s="19">
        <f t="shared" si="54"/>
        <v>3919.9907692307688</v>
      </c>
      <c r="AI255" s="19">
        <f t="shared" si="55"/>
        <v>1.7435897437280801E-2</v>
      </c>
      <c r="AJ255" s="19">
        <f t="shared" si="56"/>
        <v>1.7435897437280801E-2</v>
      </c>
      <c r="AK255" s="20">
        <f t="shared" si="57"/>
        <v>0</v>
      </c>
    </row>
    <row r="256" spans="2:37" s="3" customFormat="1" ht="42.75" hidden="1" customHeight="1" outlineLevel="1" x14ac:dyDescent="0.2">
      <c r="B256" s="15" t="s">
        <v>208</v>
      </c>
      <c r="C256" s="16" t="s">
        <v>44</v>
      </c>
      <c r="D256" s="17">
        <v>195</v>
      </c>
      <c r="E256" s="10" t="s">
        <v>209</v>
      </c>
      <c r="F256" s="10" t="s">
        <v>86</v>
      </c>
      <c r="G256" s="33">
        <v>756001026697</v>
      </c>
      <c r="H256" s="18">
        <f>IFERROR(INDEX(#REF!,MATCH(G256,#REF!,0)),G256)</f>
        <v>756001026697</v>
      </c>
      <c r="I256" s="11"/>
      <c r="J256" s="11" t="s">
        <v>68</v>
      </c>
      <c r="K256" s="11"/>
      <c r="L256" s="11" t="s">
        <v>808</v>
      </c>
      <c r="M256" s="11">
        <v>0</v>
      </c>
      <c r="N256" s="19">
        <v>25178</v>
      </c>
      <c r="O256" s="19">
        <v>63699.85</v>
      </c>
      <c r="P256" s="19">
        <v>63699.85</v>
      </c>
      <c r="Q256" s="19">
        <v>44099.85</v>
      </c>
      <c r="R256" s="13">
        <f t="shared" si="44"/>
        <v>19600</v>
      </c>
      <c r="S256" s="11"/>
      <c r="T256" s="19">
        <v>2286.69</v>
      </c>
      <c r="U256" s="11"/>
      <c r="V256" s="19">
        <v>63699.85</v>
      </c>
      <c r="W256" s="19">
        <v>46386.54</v>
      </c>
      <c r="X256" s="19">
        <v>17313.310000000001</v>
      </c>
      <c r="Y256" s="19">
        <f t="shared" si="45"/>
        <v>326.66589743589742</v>
      </c>
      <c r="Z256" s="19">
        <f t="shared" si="46"/>
        <v>3920.0194871794874</v>
      </c>
      <c r="AA256" s="19">
        <f t="shared" si="47"/>
        <v>15679.980512820512</v>
      </c>
      <c r="AB256" s="19">
        <f t="shared" si="48"/>
        <v>3919.9907692307688</v>
      </c>
      <c r="AC256" s="19">
        <f t="shared" si="49"/>
        <v>11759.989743589744</v>
      </c>
      <c r="AD256" s="19">
        <f t="shared" si="50"/>
        <v>3919.9907692307688</v>
      </c>
      <c r="AE256" s="19">
        <f t="shared" si="51"/>
        <v>7839.9989743589749</v>
      </c>
      <c r="AF256" s="19">
        <f t="shared" si="52"/>
        <v>3919.9907692307688</v>
      </c>
      <c r="AG256" s="19">
        <f t="shared" si="53"/>
        <v>3920.0082051282061</v>
      </c>
      <c r="AH256" s="19">
        <f t="shared" si="54"/>
        <v>3919.9907692307688</v>
      </c>
      <c r="AI256" s="19">
        <f t="shared" si="55"/>
        <v>1.7435897437280801E-2</v>
      </c>
      <c r="AJ256" s="19">
        <f t="shared" si="56"/>
        <v>1.7435897437280801E-2</v>
      </c>
      <c r="AK256" s="20">
        <f t="shared" si="57"/>
        <v>0</v>
      </c>
    </row>
    <row r="257" spans="2:37" s="3" customFormat="1" ht="42.75" hidden="1" customHeight="1" outlineLevel="1" x14ac:dyDescent="0.2">
      <c r="B257" s="15" t="s">
        <v>208</v>
      </c>
      <c r="C257" s="16" t="s">
        <v>44</v>
      </c>
      <c r="D257" s="17">
        <v>195</v>
      </c>
      <c r="E257" s="10" t="s">
        <v>209</v>
      </c>
      <c r="F257" s="10" t="s">
        <v>86</v>
      </c>
      <c r="G257" s="33">
        <v>756001026698</v>
      </c>
      <c r="H257" s="18">
        <f>IFERROR(INDEX(#REF!,MATCH(G257,#REF!,0)),G257)</f>
        <v>756001026698</v>
      </c>
      <c r="I257" s="11"/>
      <c r="J257" s="11" t="s">
        <v>68</v>
      </c>
      <c r="K257" s="11"/>
      <c r="L257" s="11" t="s">
        <v>808</v>
      </c>
      <c r="M257" s="11">
        <v>0</v>
      </c>
      <c r="N257" s="19">
        <v>25178</v>
      </c>
      <c r="O257" s="19">
        <v>63699.85</v>
      </c>
      <c r="P257" s="19">
        <v>63699.85</v>
      </c>
      <c r="Q257" s="19">
        <v>44099.85</v>
      </c>
      <c r="R257" s="13">
        <f t="shared" si="44"/>
        <v>19600</v>
      </c>
      <c r="S257" s="11"/>
      <c r="T257" s="19">
        <v>2286.69</v>
      </c>
      <c r="U257" s="11"/>
      <c r="V257" s="19">
        <v>63699.85</v>
      </c>
      <c r="W257" s="19">
        <v>46386.54</v>
      </c>
      <c r="X257" s="19">
        <v>17313.310000000001</v>
      </c>
      <c r="Y257" s="19">
        <f t="shared" si="45"/>
        <v>326.66589743589742</v>
      </c>
      <c r="Z257" s="19">
        <f t="shared" si="46"/>
        <v>3920.0194871794874</v>
      </c>
      <c r="AA257" s="19">
        <f t="shared" si="47"/>
        <v>15679.980512820512</v>
      </c>
      <c r="AB257" s="19">
        <f t="shared" si="48"/>
        <v>3919.9907692307688</v>
      </c>
      <c r="AC257" s="19">
        <f t="shared" si="49"/>
        <v>11759.989743589744</v>
      </c>
      <c r="AD257" s="19">
        <f t="shared" si="50"/>
        <v>3919.9907692307688</v>
      </c>
      <c r="AE257" s="19">
        <f t="shared" si="51"/>
        <v>7839.9989743589749</v>
      </c>
      <c r="AF257" s="19">
        <f t="shared" si="52"/>
        <v>3919.9907692307688</v>
      </c>
      <c r="AG257" s="19">
        <f t="shared" si="53"/>
        <v>3920.0082051282061</v>
      </c>
      <c r="AH257" s="19">
        <f t="shared" si="54"/>
        <v>3919.9907692307688</v>
      </c>
      <c r="AI257" s="19">
        <f t="shared" si="55"/>
        <v>1.7435897437280801E-2</v>
      </c>
      <c r="AJ257" s="19">
        <f t="shared" si="56"/>
        <v>1.7435897437280801E-2</v>
      </c>
      <c r="AK257" s="20">
        <f t="shared" si="57"/>
        <v>0</v>
      </c>
    </row>
    <row r="258" spans="2:37" s="3" customFormat="1" ht="42.75" hidden="1" customHeight="1" outlineLevel="1" x14ac:dyDescent="0.2">
      <c r="B258" s="15" t="s">
        <v>208</v>
      </c>
      <c r="C258" s="16" t="s">
        <v>44</v>
      </c>
      <c r="D258" s="17">
        <v>195</v>
      </c>
      <c r="E258" s="10" t="s">
        <v>209</v>
      </c>
      <c r="F258" s="10" t="s">
        <v>86</v>
      </c>
      <c r="G258" s="33">
        <v>756001026699</v>
      </c>
      <c r="H258" s="18">
        <f>IFERROR(INDEX(#REF!,MATCH(G258,#REF!,0)),G258)</f>
        <v>756001026699</v>
      </c>
      <c r="I258" s="11"/>
      <c r="J258" s="11" t="s">
        <v>68</v>
      </c>
      <c r="K258" s="11"/>
      <c r="L258" s="11" t="s">
        <v>808</v>
      </c>
      <c r="M258" s="11">
        <v>0</v>
      </c>
      <c r="N258" s="19">
        <v>25178</v>
      </c>
      <c r="O258" s="19">
        <v>63699.85</v>
      </c>
      <c r="P258" s="19">
        <v>63699.85</v>
      </c>
      <c r="Q258" s="19">
        <v>44099.85</v>
      </c>
      <c r="R258" s="13">
        <f t="shared" si="44"/>
        <v>19600</v>
      </c>
      <c r="S258" s="11"/>
      <c r="T258" s="19">
        <v>2286.69</v>
      </c>
      <c r="U258" s="11"/>
      <c r="V258" s="19">
        <v>63699.85</v>
      </c>
      <c r="W258" s="19">
        <v>46386.54</v>
      </c>
      <c r="X258" s="19">
        <v>17313.310000000001</v>
      </c>
      <c r="Y258" s="19">
        <f t="shared" si="45"/>
        <v>326.66589743589742</v>
      </c>
      <c r="Z258" s="19">
        <f t="shared" si="46"/>
        <v>3920.0194871794874</v>
      </c>
      <c r="AA258" s="19">
        <f t="shared" si="47"/>
        <v>15679.980512820512</v>
      </c>
      <c r="AB258" s="19">
        <f t="shared" si="48"/>
        <v>3919.9907692307688</v>
      </c>
      <c r="AC258" s="19">
        <f t="shared" si="49"/>
        <v>11759.989743589744</v>
      </c>
      <c r="AD258" s="19">
        <f t="shared" si="50"/>
        <v>3919.9907692307688</v>
      </c>
      <c r="AE258" s="19">
        <f t="shared" si="51"/>
        <v>7839.9989743589749</v>
      </c>
      <c r="AF258" s="19">
        <f t="shared" si="52"/>
        <v>3919.9907692307688</v>
      </c>
      <c r="AG258" s="19">
        <f t="shared" si="53"/>
        <v>3920.0082051282061</v>
      </c>
      <c r="AH258" s="19">
        <f t="shared" si="54"/>
        <v>3919.9907692307688</v>
      </c>
      <c r="AI258" s="19">
        <f t="shared" si="55"/>
        <v>1.7435897437280801E-2</v>
      </c>
      <c r="AJ258" s="19">
        <f t="shared" si="56"/>
        <v>1.7435897437280801E-2</v>
      </c>
      <c r="AK258" s="20">
        <f t="shared" si="57"/>
        <v>0</v>
      </c>
    </row>
    <row r="259" spans="2:37" s="3" customFormat="1" ht="42.75" hidden="1" customHeight="1" outlineLevel="1" x14ac:dyDescent="0.2">
      <c r="B259" s="15" t="s">
        <v>208</v>
      </c>
      <c r="C259" s="16" t="s">
        <v>44</v>
      </c>
      <c r="D259" s="17">
        <v>195</v>
      </c>
      <c r="E259" s="10" t="s">
        <v>209</v>
      </c>
      <c r="F259" s="10" t="s">
        <v>86</v>
      </c>
      <c r="G259" s="33">
        <v>756001026700</v>
      </c>
      <c r="H259" s="18">
        <f>IFERROR(INDEX(#REF!,MATCH(G259,#REF!,0)),G259)</f>
        <v>756001026700</v>
      </c>
      <c r="I259" s="11"/>
      <c r="J259" s="11" t="s">
        <v>68</v>
      </c>
      <c r="K259" s="11"/>
      <c r="L259" s="11" t="s">
        <v>808</v>
      </c>
      <c r="M259" s="11">
        <v>0</v>
      </c>
      <c r="N259" s="19">
        <v>25178</v>
      </c>
      <c r="O259" s="19">
        <v>63699.85</v>
      </c>
      <c r="P259" s="19">
        <v>63699.85</v>
      </c>
      <c r="Q259" s="19">
        <v>44099.85</v>
      </c>
      <c r="R259" s="13">
        <f t="shared" si="44"/>
        <v>19600</v>
      </c>
      <c r="S259" s="11"/>
      <c r="T259" s="19">
        <v>2286.69</v>
      </c>
      <c r="U259" s="11"/>
      <c r="V259" s="19">
        <v>63699.85</v>
      </c>
      <c r="W259" s="19">
        <v>46386.54</v>
      </c>
      <c r="X259" s="19">
        <v>17313.310000000001</v>
      </c>
      <c r="Y259" s="19">
        <f t="shared" si="45"/>
        <v>326.66589743589742</v>
      </c>
      <c r="Z259" s="19">
        <f t="shared" si="46"/>
        <v>3920.0194871794874</v>
      </c>
      <c r="AA259" s="19">
        <f t="shared" si="47"/>
        <v>15679.980512820512</v>
      </c>
      <c r="AB259" s="19">
        <f t="shared" si="48"/>
        <v>3919.9907692307688</v>
      </c>
      <c r="AC259" s="19">
        <f t="shared" si="49"/>
        <v>11759.989743589744</v>
      </c>
      <c r="AD259" s="19">
        <f t="shared" si="50"/>
        <v>3919.9907692307688</v>
      </c>
      <c r="AE259" s="19">
        <f t="shared" si="51"/>
        <v>7839.9989743589749</v>
      </c>
      <c r="AF259" s="19">
        <f t="shared" si="52"/>
        <v>3919.9907692307688</v>
      </c>
      <c r="AG259" s="19">
        <f t="shared" si="53"/>
        <v>3920.0082051282061</v>
      </c>
      <c r="AH259" s="19">
        <f t="shared" si="54"/>
        <v>3919.9907692307688</v>
      </c>
      <c r="AI259" s="19">
        <f t="shared" si="55"/>
        <v>1.7435897437280801E-2</v>
      </c>
      <c r="AJ259" s="19">
        <f t="shared" si="56"/>
        <v>1.7435897437280801E-2</v>
      </c>
      <c r="AK259" s="20">
        <f t="shared" si="57"/>
        <v>0</v>
      </c>
    </row>
    <row r="260" spans="2:37" s="3" customFormat="1" ht="42.75" hidden="1" customHeight="1" outlineLevel="1" x14ac:dyDescent="0.2">
      <c r="B260" s="15" t="s">
        <v>208</v>
      </c>
      <c r="C260" s="16" t="s">
        <v>44</v>
      </c>
      <c r="D260" s="17">
        <v>195</v>
      </c>
      <c r="E260" s="10" t="s">
        <v>209</v>
      </c>
      <c r="F260" s="10" t="s">
        <v>86</v>
      </c>
      <c r="G260" s="33">
        <v>756001026701</v>
      </c>
      <c r="H260" s="18">
        <f>IFERROR(INDEX(#REF!,MATCH(G260,#REF!,0)),G260)</f>
        <v>756001026701</v>
      </c>
      <c r="I260" s="11"/>
      <c r="J260" s="11" t="s">
        <v>68</v>
      </c>
      <c r="K260" s="11"/>
      <c r="L260" s="11" t="s">
        <v>808</v>
      </c>
      <c r="M260" s="11">
        <v>0</v>
      </c>
      <c r="N260" s="19">
        <v>25178</v>
      </c>
      <c r="O260" s="19">
        <v>63699.85</v>
      </c>
      <c r="P260" s="19">
        <v>63699.85</v>
      </c>
      <c r="Q260" s="19">
        <v>44099.85</v>
      </c>
      <c r="R260" s="13">
        <f t="shared" si="44"/>
        <v>19600</v>
      </c>
      <c r="S260" s="11"/>
      <c r="T260" s="19">
        <v>2286.69</v>
      </c>
      <c r="U260" s="11"/>
      <c r="V260" s="19">
        <v>63699.85</v>
      </c>
      <c r="W260" s="19">
        <v>46386.54</v>
      </c>
      <c r="X260" s="19">
        <v>17313.310000000001</v>
      </c>
      <c r="Y260" s="19">
        <f t="shared" si="45"/>
        <v>326.66589743589742</v>
      </c>
      <c r="Z260" s="19">
        <f t="shared" si="46"/>
        <v>3920.0194871794874</v>
      </c>
      <c r="AA260" s="19">
        <f t="shared" si="47"/>
        <v>15679.980512820512</v>
      </c>
      <c r="AB260" s="19">
        <f t="shared" si="48"/>
        <v>3919.9907692307688</v>
      </c>
      <c r="AC260" s="19">
        <f t="shared" si="49"/>
        <v>11759.989743589744</v>
      </c>
      <c r="AD260" s="19">
        <f t="shared" si="50"/>
        <v>3919.9907692307688</v>
      </c>
      <c r="AE260" s="19">
        <f t="shared" si="51"/>
        <v>7839.9989743589749</v>
      </c>
      <c r="AF260" s="19">
        <f t="shared" si="52"/>
        <v>3919.9907692307688</v>
      </c>
      <c r="AG260" s="19">
        <f t="shared" si="53"/>
        <v>3920.0082051282061</v>
      </c>
      <c r="AH260" s="19">
        <f t="shared" si="54"/>
        <v>3919.9907692307688</v>
      </c>
      <c r="AI260" s="19">
        <f t="shared" si="55"/>
        <v>1.7435897437280801E-2</v>
      </c>
      <c r="AJ260" s="19">
        <f t="shared" si="56"/>
        <v>1.7435897437280801E-2</v>
      </c>
      <c r="AK260" s="20">
        <f t="shared" si="57"/>
        <v>0</v>
      </c>
    </row>
    <row r="261" spans="2:37" s="3" customFormat="1" ht="42.75" hidden="1" customHeight="1" outlineLevel="1" x14ac:dyDescent="0.2">
      <c r="B261" s="15" t="s">
        <v>208</v>
      </c>
      <c r="C261" s="16" t="s">
        <v>44</v>
      </c>
      <c r="D261" s="17">
        <v>195</v>
      </c>
      <c r="E261" s="10" t="s">
        <v>209</v>
      </c>
      <c r="F261" s="10" t="s">
        <v>86</v>
      </c>
      <c r="G261" s="33">
        <v>756001026702</v>
      </c>
      <c r="H261" s="18">
        <f>IFERROR(INDEX(#REF!,MATCH(G261,#REF!,0)),G261)</f>
        <v>756001026702</v>
      </c>
      <c r="I261" s="11"/>
      <c r="J261" s="11" t="s">
        <v>68</v>
      </c>
      <c r="K261" s="11"/>
      <c r="L261" s="11" t="s">
        <v>808</v>
      </c>
      <c r="M261" s="11">
        <v>0</v>
      </c>
      <c r="N261" s="19">
        <v>25178</v>
      </c>
      <c r="O261" s="19">
        <v>63699.85</v>
      </c>
      <c r="P261" s="19">
        <v>63699.85</v>
      </c>
      <c r="Q261" s="19">
        <v>44099.85</v>
      </c>
      <c r="R261" s="13">
        <f t="shared" si="44"/>
        <v>19600</v>
      </c>
      <c r="S261" s="11"/>
      <c r="T261" s="19">
        <v>2286.69</v>
      </c>
      <c r="U261" s="11"/>
      <c r="V261" s="19">
        <v>63699.85</v>
      </c>
      <c r="W261" s="19">
        <v>46386.54</v>
      </c>
      <c r="X261" s="19">
        <v>17313.310000000001</v>
      </c>
      <c r="Y261" s="19">
        <f t="shared" si="45"/>
        <v>326.66589743589742</v>
      </c>
      <c r="Z261" s="19">
        <f t="shared" si="46"/>
        <v>3920.0194871794874</v>
      </c>
      <c r="AA261" s="19">
        <f t="shared" si="47"/>
        <v>15679.980512820512</v>
      </c>
      <c r="AB261" s="19">
        <f t="shared" si="48"/>
        <v>3919.9907692307688</v>
      </c>
      <c r="AC261" s="19">
        <f t="shared" si="49"/>
        <v>11759.989743589744</v>
      </c>
      <c r="AD261" s="19">
        <f t="shared" si="50"/>
        <v>3919.9907692307688</v>
      </c>
      <c r="AE261" s="19">
        <f t="shared" si="51"/>
        <v>7839.9989743589749</v>
      </c>
      <c r="AF261" s="19">
        <f t="shared" si="52"/>
        <v>3919.9907692307688</v>
      </c>
      <c r="AG261" s="19">
        <f t="shared" si="53"/>
        <v>3920.0082051282061</v>
      </c>
      <c r="AH261" s="19">
        <f t="shared" si="54"/>
        <v>3919.9907692307688</v>
      </c>
      <c r="AI261" s="19">
        <f t="shared" si="55"/>
        <v>1.7435897437280801E-2</v>
      </c>
      <c r="AJ261" s="19">
        <f t="shared" si="56"/>
        <v>1.7435897437280801E-2</v>
      </c>
      <c r="AK261" s="20">
        <f t="shared" si="57"/>
        <v>0</v>
      </c>
    </row>
    <row r="262" spans="2:37" s="3" customFormat="1" ht="42.75" hidden="1" customHeight="1" outlineLevel="1" x14ac:dyDescent="0.2">
      <c r="B262" s="15" t="s">
        <v>208</v>
      </c>
      <c r="C262" s="16" t="s">
        <v>44</v>
      </c>
      <c r="D262" s="17">
        <v>195</v>
      </c>
      <c r="E262" s="10" t="s">
        <v>209</v>
      </c>
      <c r="F262" s="10" t="s">
        <v>86</v>
      </c>
      <c r="G262" s="33">
        <v>756001026703</v>
      </c>
      <c r="H262" s="18">
        <f>IFERROR(INDEX(#REF!,MATCH(G262,#REF!,0)),G262)</f>
        <v>756001026703</v>
      </c>
      <c r="I262" s="11"/>
      <c r="J262" s="11" t="s">
        <v>68</v>
      </c>
      <c r="K262" s="11"/>
      <c r="L262" s="11" t="s">
        <v>808</v>
      </c>
      <c r="M262" s="11">
        <v>0</v>
      </c>
      <c r="N262" s="19">
        <v>25178</v>
      </c>
      <c r="O262" s="19">
        <v>63699.85</v>
      </c>
      <c r="P262" s="19">
        <v>63699.85</v>
      </c>
      <c r="Q262" s="19">
        <v>44099.85</v>
      </c>
      <c r="R262" s="13">
        <f t="shared" si="44"/>
        <v>19600</v>
      </c>
      <c r="S262" s="11"/>
      <c r="T262" s="19">
        <v>2286.69</v>
      </c>
      <c r="U262" s="11"/>
      <c r="V262" s="19">
        <v>63699.85</v>
      </c>
      <c r="W262" s="19">
        <v>46386.54</v>
      </c>
      <c r="X262" s="19">
        <v>17313.310000000001</v>
      </c>
      <c r="Y262" s="19">
        <f t="shared" si="45"/>
        <v>326.66589743589742</v>
      </c>
      <c r="Z262" s="19">
        <f t="shared" si="46"/>
        <v>3920.0194871794874</v>
      </c>
      <c r="AA262" s="19">
        <f t="shared" si="47"/>
        <v>15679.980512820512</v>
      </c>
      <c r="AB262" s="19">
        <f t="shared" si="48"/>
        <v>3919.9907692307688</v>
      </c>
      <c r="AC262" s="19">
        <f t="shared" si="49"/>
        <v>11759.989743589744</v>
      </c>
      <c r="AD262" s="19">
        <f t="shared" si="50"/>
        <v>3919.9907692307688</v>
      </c>
      <c r="AE262" s="19">
        <f t="shared" si="51"/>
        <v>7839.9989743589749</v>
      </c>
      <c r="AF262" s="19">
        <f t="shared" si="52"/>
        <v>3919.9907692307688</v>
      </c>
      <c r="AG262" s="19">
        <f t="shared" si="53"/>
        <v>3920.0082051282061</v>
      </c>
      <c r="AH262" s="19">
        <f t="shared" si="54"/>
        <v>3919.9907692307688</v>
      </c>
      <c r="AI262" s="19">
        <f t="shared" si="55"/>
        <v>1.7435897437280801E-2</v>
      </c>
      <c r="AJ262" s="19">
        <f t="shared" si="56"/>
        <v>1.7435897437280801E-2</v>
      </c>
      <c r="AK262" s="20">
        <f t="shared" si="57"/>
        <v>0</v>
      </c>
    </row>
    <row r="263" spans="2:37" s="3" customFormat="1" ht="42.75" hidden="1" customHeight="1" outlineLevel="1" x14ac:dyDescent="0.2">
      <c r="B263" s="15" t="s">
        <v>210</v>
      </c>
      <c r="C263" s="16" t="s">
        <v>44</v>
      </c>
      <c r="D263" s="17">
        <v>195</v>
      </c>
      <c r="E263" s="10" t="s">
        <v>211</v>
      </c>
      <c r="F263" s="10" t="s">
        <v>86</v>
      </c>
      <c r="G263" s="33">
        <v>756001026738</v>
      </c>
      <c r="H263" s="18">
        <f>IFERROR(INDEX(#REF!,MATCH(G263,#REF!,0)),G263)</f>
        <v>756001026738</v>
      </c>
      <c r="I263" s="11"/>
      <c r="J263" s="11" t="s">
        <v>68</v>
      </c>
      <c r="K263" s="11"/>
      <c r="L263" s="11" t="s">
        <v>808</v>
      </c>
      <c r="M263" s="11">
        <v>0</v>
      </c>
      <c r="N263" s="22">
        <v>697</v>
      </c>
      <c r="O263" s="19">
        <v>1431.35</v>
      </c>
      <c r="P263" s="19">
        <v>1431.35</v>
      </c>
      <c r="Q263" s="22">
        <v>991.35</v>
      </c>
      <c r="R263" s="13">
        <f t="shared" si="44"/>
        <v>439.99999999999989</v>
      </c>
      <c r="S263" s="11"/>
      <c r="T263" s="22">
        <v>51.38</v>
      </c>
      <c r="U263" s="11"/>
      <c r="V263" s="19">
        <v>1431.35</v>
      </c>
      <c r="W263" s="19">
        <v>1042.73</v>
      </c>
      <c r="X263" s="22">
        <v>388.62</v>
      </c>
      <c r="Y263" s="19">
        <f t="shared" si="45"/>
        <v>7.3402564102564094</v>
      </c>
      <c r="Z263" s="19">
        <f t="shared" si="46"/>
        <v>88.081282051282045</v>
      </c>
      <c r="AA263" s="19">
        <f t="shared" si="47"/>
        <v>351.91871794871781</v>
      </c>
      <c r="AB263" s="19">
        <f t="shared" si="48"/>
        <v>88.083076923076916</v>
      </c>
      <c r="AC263" s="19">
        <f t="shared" si="49"/>
        <v>263.83564102564088</v>
      </c>
      <c r="AD263" s="19">
        <f t="shared" si="50"/>
        <v>88.083076923076916</v>
      </c>
      <c r="AE263" s="19">
        <f t="shared" si="51"/>
        <v>175.75256410256395</v>
      </c>
      <c r="AF263" s="19">
        <f t="shared" si="52"/>
        <v>88.083076923076916</v>
      </c>
      <c r="AG263" s="19">
        <f t="shared" si="53"/>
        <v>87.669487179487035</v>
      </c>
      <c r="AH263" s="19">
        <f t="shared" si="54"/>
        <v>87.669487179487035</v>
      </c>
      <c r="AI263" s="19">
        <f t="shared" si="55"/>
        <v>0</v>
      </c>
      <c r="AJ263" s="19">
        <f t="shared" si="56"/>
        <v>0</v>
      </c>
      <c r="AK263" s="20">
        <f t="shared" si="57"/>
        <v>0</v>
      </c>
    </row>
    <row r="264" spans="2:37" s="3" customFormat="1" ht="42.75" hidden="1" customHeight="1" outlineLevel="1" x14ac:dyDescent="0.2">
      <c r="B264" s="15" t="s">
        <v>210</v>
      </c>
      <c r="C264" s="16" t="s">
        <v>44</v>
      </c>
      <c r="D264" s="17">
        <v>195</v>
      </c>
      <c r="E264" s="10" t="s">
        <v>211</v>
      </c>
      <c r="F264" s="10" t="s">
        <v>86</v>
      </c>
      <c r="G264" s="33">
        <v>756001026739</v>
      </c>
      <c r="H264" s="18">
        <f>IFERROR(INDEX(#REF!,MATCH(G264,#REF!,0)),G264)</f>
        <v>756001026739</v>
      </c>
      <c r="I264" s="11"/>
      <c r="J264" s="11" t="s">
        <v>68</v>
      </c>
      <c r="K264" s="11"/>
      <c r="L264" s="11" t="s">
        <v>808</v>
      </c>
      <c r="M264" s="11">
        <v>0</v>
      </c>
      <c r="N264" s="22">
        <v>697</v>
      </c>
      <c r="O264" s="19">
        <v>1431.35</v>
      </c>
      <c r="P264" s="19">
        <v>1431.35</v>
      </c>
      <c r="Q264" s="22">
        <v>991.35</v>
      </c>
      <c r="R264" s="13">
        <f t="shared" si="44"/>
        <v>439.99999999999989</v>
      </c>
      <c r="S264" s="11"/>
      <c r="T264" s="22">
        <v>51.38</v>
      </c>
      <c r="U264" s="11"/>
      <c r="V264" s="19">
        <v>1431.35</v>
      </c>
      <c r="W264" s="19">
        <v>1042.73</v>
      </c>
      <c r="X264" s="22">
        <v>388.62</v>
      </c>
      <c r="Y264" s="19">
        <f t="shared" si="45"/>
        <v>7.3402564102564094</v>
      </c>
      <c r="Z264" s="19">
        <f t="shared" si="46"/>
        <v>88.081282051282045</v>
      </c>
      <c r="AA264" s="19">
        <f t="shared" si="47"/>
        <v>351.91871794871781</v>
      </c>
      <c r="AB264" s="19">
        <f t="shared" si="48"/>
        <v>88.083076923076916</v>
      </c>
      <c r="AC264" s="19">
        <f t="shared" si="49"/>
        <v>263.83564102564088</v>
      </c>
      <c r="AD264" s="19">
        <f t="shared" si="50"/>
        <v>88.083076923076916</v>
      </c>
      <c r="AE264" s="19">
        <f t="shared" si="51"/>
        <v>175.75256410256395</v>
      </c>
      <c r="AF264" s="19">
        <f t="shared" si="52"/>
        <v>88.083076923076916</v>
      </c>
      <c r="AG264" s="19">
        <f t="shared" si="53"/>
        <v>87.669487179487035</v>
      </c>
      <c r="AH264" s="19">
        <f t="shared" si="54"/>
        <v>87.669487179487035</v>
      </c>
      <c r="AI264" s="19">
        <f t="shared" si="55"/>
        <v>0</v>
      </c>
      <c r="AJ264" s="19">
        <f t="shared" si="56"/>
        <v>0</v>
      </c>
      <c r="AK264" s="20">
        <f t="shared" si="57"/>
        <v>0</v>
      </c>
    </row>
    <row r="265" spans="2:37" s="3" customFormat="1" ht="42.75" hidden="1" customHeight="1" outlineLevel="1" x14ac:dyDescent="0.2">
      <c r="B265" s="15" t="s">
        <v>212</v>
      </c>
      <c r="C265" s="16" t="s">
        <v>44</v>
      </c>
      <c r="D265" s="17">
        <v>195</v>
      </c>
      <c r="E265" s="10" t="s">
        <v>209</v>
      </c>
      <c r="F265" s="10" t="s">
        <v>86</v>
      </c>
      <c r="G265" s="33">
        <v>756001026740</v>
      </c>
      <c r="H265" s="18">
        <f>IFERROR(INDEX(#REF!,MATCH(G265,#REF!,0)),G265)</f>
        <v>756001026740</v>
      </c>
      <c r="I265" s="11"/>
      <c r="J265" s="11" t="s">
        <v>68</v>
      </c>
      <c r="K265" s="11"/>
      <c r="L265" s="11" t="s">
        <v>808</v>
      </c>
      <c r="M265" s="11">
        <v>0</v>
      </c>
      <c r="N265" s="22">
        <v>578</v>
      </c>
      <c r="O265" s="19">
        <v>1170.19</v>
      </c>
      <c r="P265" s="19">
        <v>1170.19</v>
      </c>
      <c r="Q265" s="22">
        <v>810.19</v>
      </c>
      <c r="R265" s="13">
        <f t="shared" si="44"/>
        <v>360</v>
      </c>
      <c r="S265" s="11"/>
      <c r="T265" s="22">
        <v>42</v>
      </c>
      <c r="U265" s="11"/>
      <c r="V265" s="19">
        <v>1170.19</v>
      </c>
      <c r="W265" s="22">
        <v>852.19</v>
      </c>
      <c r="X265" s="22">
        <v>318</v>
      </c>
      <c r="Y265" s="19">
        <f t="shared" si="45"/>
        <v>6.0009743589743589</v>
      </c>
      <c r="Z265" s="19">
        <f t="shared" si="46"/>
        <v>72.004871794871804</v>
      </c>
      <c r="AA265" s="19">
        <f t="shared" si="47"/>
        <v>287.9951282051282</v>
      </c>
      <c r="AB265" s="19">
        <f t="shared" si="48"/>
        <v>72.0116923076923</v>
      </c>
      <c r="AC265" s="19">
        <f t="shared" si="49"/>
        <v>215.9834358974359</v>
      </c>
      <c r="AD265" s="19">
        <f t="shared" si="50"/>
        <v>72.0116923076923</v>
      </c>
      <c r="AE265" s="19">
        <f t="shared" si="51"/>
        <v>143.9717435897436</v>
      </c>
      <c r="AF265" s="19">
        <f t="shared" si="52"/>
        <v>72.0116923076923</v>
      </c>
      <c r="AG265" s="19">
        <f t="shared" si="53"/>
        <v>71.960051282051296</v>
      </c>
      <c r="AH265" s="19">
        <f t="shared" si="54"/>
        <v>71.960051282051296</v>
      </c>
      <c r="AI265" s="19">
        <f t="shared" si="55"/>
        <v>0</v>
      </c>
      <c r="AJ265" s="19">
        <f t="shared" si="56"/>
        <v>0</v>
      </c>
      <c r="AK265" s="20">
        <f t="shared" si="57"/>
        <v>0</v>
      </c>
    </row>
    <row r="266" spans="2:37" s="3" customFormat="1" ht="42.75" hidden="1" customHeight="1" outlineLevel="1" x14ac:dyDescent="0.2">
      <c r="B266" s="15" t="s">
        <v>212</v>
      </c>
      <c r="C266" s="16" t="s">
        <v>44</v>
      </c>
      <c r="D266" s="17">
        <v>195</v>
      </c>
      <c r="E266" s="10" t="s">
        <v>209</v>
      </c>
      <c r="F266" s="10" t="s">
        <v>86</v>
      </c>
      <c r="G266" s="33">
        <v>756001026741</v>
      </c>
      <c r="H266" s="18">
        <f>IFERROR(INDEX(#REF!,MATCH(G266,#REF!,0)),G266)</f>
        <v>756001026741</v>
      </c>
      <c r="I266" s="11"/>
      <c r="J266" s="11" t="s">
        <v>68</v>
      </c>
      <c r="K266" s="11"/>
      <c r="L266" s="11" t="s">
        <v>808</v>
      </c>
      <c r="M266" s="11">
        <v>0</v>
      </c>
      <c r="N266" s="22">
        <v>578</v>
      </c>
      <c r="O266" s="19">
        <v>1170.19</v>
      </c>
      <c r="P266" s="19">
        <v>1170.19</v>
      </c>
      <c r="Q266" s="22">
        <v>810.19</v>
      </c>
      <c r="R266" s="13">
        <f t="shared" si="44"/>
        <v>360</v>
      </c>
      <c r="S266" s="11"/>
      <c r="T266" s="22">
        <v>42</v>
      </c>
      <c r="U266" s="11"/>
      <c r="V266" s="19">
        <v>1170.19</v>
      </c>
      <c r="W266" s="22">
        <v>852.19</v>
      </c>
      <c r="X266" s="22">
        <v>318</v>
      </c>
      <c r="Y266" s="19">
        <f t="shared" si="45"/>
        <v>6.0009743589743589</v>
      </c>
      <c r="Z266" s="19">
        <f t="shared" si="46"/>
        <v>72.004871794871804</v>
      </c>
      <c r="AA266" s="19">
        <f t="shared" si="47"/>
        <v>287.9951282051282</v>
      </c>
      <c r="AB266" s="19">
        <f t="shared" si="48"/>
        <v>72.0116923076923</v>
      </c>
      <c r="AC266" s="19">
        <f t="shared" si="49"/>
        <v>215.9834358974359</v>
      </c>
      <c r="AD266" s="19">
        <f t="shared" si="50"/>
        <v>72.0116923076923</v>
      </c>
      <c r="AE266" s="19">
        <f t="shared" si="51"/>
        <v>143.9717435897436</v>
      </c>
      <c r="AF266" s="19">
        <f t="shared" si="52"/>
        <v>72.0116923076923</v>
      </c>
      <c r="AG266" s="19">
        <f t="shared" si="53"/>
        <v>71.960051282051296</v>
      </c>
      <c r="AH266" s="19">
        <f t="shared" si="54"/>
        <v>71.960051282051296</v>
      </c>
      <c r="AI266" s="19">
        <f t="shared" si="55"/>
        <v>0</v>
      </c>
      <c r="AJ266" s="19">
        <f t="shared" si="56"/>
        <v>0</v>
      </c>
      <c r="AK266" s="20">
        <f t="shared" si="57"/>
        <v>0</v>
      </c>
    </row>
    <row r="267" spans="2:37" s="3" customFormat="1" ht="32.25" hidden="1" customHeight="1" outlineLevel="1" x14ac:dyDescent="0.2">
      <c r="B267" s="15" t="s">
        <v>215</v>
      </c>
      <c r="C267" s="16" t="s">
        <v>44</v>
      </c>
      <c r="D267" s="17">
        <v>195</v>
      </c>
      <c r="E267" s="10" t="s">
        <v>216</v>
      </c>
      <c r="F267" s="10" t="s">
        <v>57</v>
      </c>
      <c r="G267" s="32">
        <v>33000000044</v>
      </c>
      <c r="H267" s="18">
        <f>IFERROR(INDEX(#REF!,MATCH(G267,#REF!,0)),G267)</f>
        <v>33000000044</v>
      </c>
      <c r="I267" s="11"/>
      <c r="J267" s="11" t="s">
        <v>68</v>
      </c>
      <c r="K267" s="11"/>
      <c r="L267" s="11" t="s">
        <v>808</v>
      </c>
      <c r="M267" s="11">
        <v>0</v>
      </c>
      <c r="N267" s="19">
        <v>10500</v>
      </c>
      <c r="O267" s="19">
        <v>21449.86</v>
      </c>
      <c r="P267" s="19">
        <v>21449.86</v>
      </c>
      <c r="Q267" s="19">
        <v>14849.86</v>
      </c>
      <c r="R267" s="13">
        <f t="shared" ref="R267:R330" si="58">P267-Q267</f>
        <v>6600</v>
      </c>
      <c r="S267" s="11"/>
      <c r="T267" s="22">
        <v>770</v>
      </c>
      <c r="U267" s="11"/>
      <c r="V267" s="19">
        <v>21449.86</v>
      </c>
      <c r="W267" s="19">
        <v>15619.86</v>
      </c>
      <c r="X267" s="19">
        <v>5830</v>
      </c>
      <c r="Y267" s="19">
        <f t="shared" ref="Y267:Y330" si="59">O267/D267</f>
        <v>109.99928205128205</v>
      </c>
      <c r="Z267" s="19">
        <f t="shared" si="46"/>
        <v>1319.9964102564104</v>
      </c>
      <c r="AA267" s="19">
        <f t="shared" si="47"/>
        <v>5280.0035897435901</v>
      </c>
      <c r="AB267" s="19">
        <f t="shared" si="48"/>
        <v>1319.9913846153845</v>
      </c>
      <c r="AC267" s="19">
        <f t="shared" si="49"/>
        <v>3960.0122051282056</v>
      </c>
      <c r="AD267" s="19">
        <f t="shared" si="50"/>
        <v>1319.9913846153845</v>
      </c>
      <c r="AE267" s="19">
        <f t="shared" si="51"/>
        <v>2640.020820512821</v>
      </c>
      <c r="AF267" s="19">
        <f t="shared" si="52"/>
        <v>1319.9913846153845</v>
      </c>
      <c r="AG267" s="19">
        <f t="shared" si="53"/>
        <v>1320.0294358974365</v>
      </c>
      <c r="AH267" s="19">
        <f t="shared" si="54"/>
        <v>1319.9913846153845</v>
      </c>
      <c r="AI267" s="19">
        <f t="shared" si="55"/>
        <v>3.8051282052038005E-2</v>
      </c>
      <c r="AJ267" s="19">
        <f t="shared" si="56"/>
        <v>3.8051282052038005E-2</v>
      </c>
      <c r="AK267" s="20">
        <f t="shared" si="57"/>
        <v>0</v>
      </c>
    </row>
    <row r="268" spans="2:37" s="3" customFormat="1" ht="32.25" hidden="1" customHeight="1" outlineLevel="1" x14ac:dyDescent="0.2">
      <c r="B268" s="15" t="s">
        <v>217</v>
      </c>
      <c r="C268" s="16" t="s">
        <v>44</v>
      </c>
      <c r="D268" s="17">
        <v>195</v>
      </c>
      <c r="E268" s="10" t="s">
        <v>218</v>
      </c>
      <c r="F268" s="10" t="s">
        <v>93</v>
      </c>
      <c r="G268" s="32">
        <v>33000000045</v>
      </c>
      <c r="H268" s="18">
        <f>IFERROR(INDEX(#REF!,MATCH(G268,#REF!,0)),G268)</f>
        <v>33000000045</v>
      </c>
      <c r="I268" s="11"/>
      <c r="J268" s="11" t="s">
        <v>68</v>
      </c>
      <c r="K268" s="11"/>
      <c r="L268" s="11" t="s">
        <v>808</v>
      </c>
      <c r="M268" s="11">
        <v>0</v>
      </c>
      <c r="N268" s="19">
        <v>3750</v>
      </c>
      <c r="O268" s="19">
        <v>6175.1</v>
      </c>
      <c r="P268" s="19">
        <v>6175.1</v>
      </c>
      <c r="Q268" s="19">
        <v>4275.1000000000004</v>
      </c>
      <c r="R268" s="13">
        <f t="shared" si="58"/>
        <v>1900</v>
      </c>
      <c r="S268" s="11"/>
      <c r="T268" s="22">
        <v>221.69</v>
      </c>
      <c r="U268" s="11"/>
      <c r="V268" s="19">
        <v>6175.1</v>
      </c>
      <c r="W268" s="19">
        <v>4496.79</v>
      </c>
      <c r="X268" s="19">
        <v>1678.31</v>
      </c>
      <c r="Y268" s="19">
        <f t="shared" si="59"/>
        <v>31.667179487179489</v>
      </c>
      <c r="Z268" s="19">
        <f t="shared" ref="Z268:Z331" si="60">MIN((T268+Y268*5),(P268-Q268))</f>
        <v>380.02589743589743</v>
      </c>
      <c r="AA268" s="19">
        <f t="shared" ref="AA268:AA331" si="61">P268-Q268-Z268</f>
        <v>1519.9741025641026</v>
      </c>
      <c r="AB268" s="19">
        <f t="shared" ref="AB268:AB331" si="62">MIN(AA268,Y268*12)</f>
        <v>380.00615384615389</v>
      </c>
      <c r="AC268" s="19">
        <f t="shared" ref="AC268:AC331" si="63">AA268-AB268</f>
        <v>1139.9679487179487</v>
      </c>
      <c r="AD268" s="19">
        <f t="shared" ref="AD268:AD331" si="64">MIN(AB268,AC268)</f>
        <v>380.00615384615389</v>
      </c>
      <c r="AE268" s="19">
        <f t="shared" ref="AE268:AE331" si="65">AC268-AD268</f>
        <v>759.96179487179484</v>
      </c>
      <c r="AF268" s="19">
        <f t="shared" ref="AF268:AF331" si="66">MIN(AD268,AE268)</f>
        <v>380.00615384615389</v>
      </c>
      <c r="AG268" s="19">
        <f t="shared" ref="AG268:AG331" si="67">AE268-AF268</f>
        <v>379.95564102564094</v>
      </c>
      <c r="AH268" s="19">
        <f t="shared" ref="AH268:AH331" si="68">MIN(AF268,AG268)</f>
        <v>379.95564102564094</v>
      </c>
      <c r="AI268" s="19">
        <f t="shared" ref="AI268:AI331" si="69">AG268-AH268</f>
        <v>0</v>
      </c>
      <c r="AJ268" s="19">
        <f t="shared" ref="AJ268:AJ331" si="70">MIN(AH268,AI268)</f>
        <v>0</v>
      </c>
      <c r="AK268" s="20">
        <f t="shared" ref="AK268:AK331" si="71">AI268-AJ268</f>
        <v>0</v>
      </c>
    </row>
    <row r="269" spans="2:37" s="3" customFormat="1" ht="74.25" hidden="1" customHeight="1" outlineLevel="1" x14ac:dyDescent="0.2">
      <c r="B269" s="15" t="s">
        <v>219</v>
      </c>
      <c r="C269" s="16" t="s">
        <v>44</v>
      </c>
      <c r="D269" s="17">
        <v>195</v>
      </c>
      <c r="E269" s="10" t="s">
        <v>220</v>
      </c>
      <c r="F269" s="10" t="s">
        <v>93</v>
      </c>
      <c r="G269" s="32">
        <v>33000000203</v>
      </c>
      <c r="H269" s="18">
        <f>IFERROR(INDEX(#REF!,MATCH(G269,#REF!,0)),G269)</f>
        <v>33000000203</v>
      </c>
      <c r="I269" s="11"/>
      <c r="J269" s="11" t="s">
        <v>68</v>
      </c>
      <c r="K269" s="11"/>
      <c r="L269" s="11" t="s">
        <v>808</v>
      </c>
      <c r="M269" s="11">
        <v>0</v>
      </c>
      <c r="N269" s="19">
        <v>35683</v>
      </c>
      <c r="O269" s="19">
        <v>105299.92</v>
      </c>
      <c r="P269" s="19">
        <v>105299.92</v>
      </c>
      <c r="Q269" s="19">
        <v>72899.92</v>
      </c>
      <c r="R269" s="13">
        <f t="shared" si="58"/>
        <v>32400</v>
      </c>
      <c r="S269" s="11"/>
      <c r="T269" s="19">
        <v>3780</v>
      </c>
      <c r="U269" s="11"/>
      <c r="V269" s="19">
        <v>105299.92</v>
      </c>
      <c r="W269" s="19">
        <v>76679.92</v>
      </c>
      <c r="X269" s="19">
        <v>28620</v>
      </c>
      <c r="Y269" s="19">
        <f t="shared" si="59"/>
        <v>539.99958974358969</v>
      </c>
      <c r="Z269" s="19">
        <f t="shared" si="60"/>
        <v>6479.997948717948</v>
      </c>
      <c r="AA269" s="19">
        <f t="shared" si="61"/>
        <v>25920.002051282052</v>
      </c>
      <c r="AB269" s="19">
        <f t="shared" si="62"/>
        <v>6479.9950769230763</v>
      </c>
      <c r="AC269" s="19">
        <f t="shared" si="63"/>
        <v>19440.006974358977</v>
      </c>
      <c r="AD269" s="19">
        <f t="shared" si="64"/>
        <v>6479.9950769230763</v>
      </c>
      <c r="AE269" s="19">
        <f t="shared" si="65"/>
        <v>12960.011897435901</v>
      </c>
      <c r="AF269" s="19">
        <f t="shared" si="66"/>
        <v>6479.9950769230763</v>
      </c>
      <c r="AG269" s="19">
        <f t="shared" si="67"/>
        <v>6480.0168205128248</v>
      </c>
      <c r="AH269" s="19">
        <f t="shared" si="68"/>
        <v>6479.9950769230763</v>
      </c>
      <c r="AI269" s="19">
        <f t="shared" si="69"/>
        <v>2.1743589748439263E-2</v>
      </c>
      <c r="AJ269" s="19">
        <f t="shared" si="70"/>
        <v>2.1743589748439263E-2</v>
      </c>
      <c r="AK269" s="20">
        <f t="shared" si="71"/>
        <v>0</v>
      </c>
    </row>
    <row r="270" spans="2:37" s="3" customFormat="1" ht="74.25" hidden="1" customHeight="1" outlineLevel="1" x14ac:dyDescent="0.2">
      <c r="B270" s="15" t="s">
        <v>219</v>
      </c>
      <c r="C270" s="16" t="s">
        <v>44</v>
      </c>
      <c r="D270" s="17">
        <v>195</v>
      </c>
      <c r="E270" s="10" t="s">
        <v>220</v>
      </c>
      <c r="F270" s="10" t="s">
        <v>93</v>
      </c>
      <c r="G270" s="32">
        <v>33000000204</v>
      </c>
      <c r="H270" s="18">
        <f>IFERROR(INDEX(#REF!,MATCH(G270,#REF!,0)),G270)</f>
        <v>33000000204</v>
      </c>
      <c r="I270" s="11"/>
      <c r="J270" s="11" t="s">
        <v>68</v>
      </c>
      <c r="K270" s="11"/>
      <c r="L270" s="11" t="s">
        <v>808</v>
      </c>
      <c r="M270" s="11">
        <v>0</v>
      </c>
      <c r="N270" s="19">
        <v>35683</v>
      </c>
      <c r="O270" s="19">
        <v>105299.82</v>
      </c>
      <c r="P270" s="19">
        <v>105299.82</v>
      </c>
      <c r="Q270" s="19">
        <v>72899.820000000007</v>
      </c>
      <c r="R270" s="13">
        <f t="shared" si="58"/>
        <v>32400</v>
      </c>
      <c r="S270" s="11"/>
      <c r="T270" s="19">
        <v>3780</v>
      </c>
      <c r="U270" s="11"/>
      <c r="V270" s="19">
        <v>105299.82</v>
      </c>
      <c r="W270" s="19">
        <v>76679.820000000007</v>
      </c>
      <c r="X270" s="19">
        <v>28620</v>
      </c>
      <c r="Y270" s="19">
        <f t="shared" si="59"/>
        <v>539.99907692307693</v>
      </c>
      <c r="Z270" s="19">
        <f t="shared" si="60"/>
        <v>6479.9953846153849</v>
      </c>
      <c r="AA270" s="19">
        <f t="shared" si="61"/>
        <v>25920.004615384616</v>
      </c>
      <c r="AB270" s="19">
        <f t="shared" si="62"/>
        <v>6479.9889230769231</v>
      </c>
      <c r="AC270" s="19">
        <f t="shared" si="63"/>
        <v>19440.015692307694</v>
      </c>
      <c r="AD270" s="19">
        <f t="shared" si="64"/>
        <v>6479.9889230769231</v>
      </c>
      <c r="AE270" s="19">
        <f t="shared" si="65"/>
        <v>12960.026769230772</v>
      </c>
      <c r="AF270" s="19">
        <f t="shared" si="66"/>
        <v>6479.9889230769231</v>
      </c>
      <c r="AG270" s="19">
        <f t="shared" si="67"/>
        <v>6480.0378461538485</v>
      </c>
      <c r="AH270" s="19">
        <f t="shared" si="68"/>
        <v>6479.9889230769231</v>
      </c>
      <c r="AI270" s="19">
        <f t="shared" si="69"/>
        <v>4.8923076925348141E-2</v>
      </c>
      <c r="AJ270" s="19">
        <f t="shared" si="70"/>
        <v>4.8923076925348141E-2</v>
      </c>
      <c r="AK270" s="20">
        <f t="shared" si="71"/>
        <v>0</v>
      </c>
    </row>
    <row r="271" spans="2:37" s="3" customFormat="1" ht="32.25" hidden="1" customHeight="1" outlineLevel="1" x14ac:dyDescent="0.2">
      <c r="B271" s="15" t="s">
        <v>221</v>
      </c>
      <c r="C271" s="16" t="s">
        <v>44</v>
      </c>
      <c r="D271" s="17">
        <v>195</v>
      </c>
      <c r="E271" s="10" t="s">
        <v>222</v>
      </c>
      <c r="F271" s="10" t="s">
        <v>57</v>
      </c>
      <c r="G271" s="32">
        <v>33000000207</v>
      </c>
      <c r="H271" s="18">
        <f>IFERROR(INDEX(#REF!,MATCH(G271,#REF!,0)),G271)</f>
        <v>33000000207</v>
      </c>
      <c r="I271" s="11"/>
      <c r="J271" s="11" t="s">
        <v>68</v>
      </c>
      <c r="K271" s="11"/>
      <c r="L271" s="11" t="s">
        <v>808</v>
      </c>
      <c r="M271" s="11">
        <v>0</v>
      </c>
      <c r="N271" s="19">
        <v>3302</v>
      </c>
      <c r="O271" s="19">
        <v>11050.15</v>
      </c>
      <c r="P271" s="19">
        <v>11050.15</v>
      </c>
      <c r="Q271" s="19">
        <v>7650.15</v>
      </c>
      <c r="R271" s="13">
        <f t="shared" si="58"/>
        <v>3400</v>
      </c>
      <c r="S271" s="11"/>
      <c r="T271" s="22">
        <v>396.69</v>
      </c>
      <c r="U271" s="11"/>
      <c r="V271" s="19">
        <v>11050.15</v>
      </c>
      <c r="W271" s="19">
        <v>8046.84</v>
      </c>
      <c r="X271" s="19">
        <v>3003.31</v>
      </c>
      <c r="Y271" s="19">
        <f t="shared" si="59"/>
        <v>56.667435897435894</v>
      </c>
      <c r="Z271" s="19">
        <f t="shared" si="60"/>
        <v>680.02717948717941</v>
      </c>
      <c r="AA271" s="19">
        <f t="shared" si="61"/>
        <v>2719.9728205128204</v>
      </c>
      <c r="AB271" s="19">
        <f t="shared" si="62"/>
        <v>680.00923076923073</v>
      </c>
      <c r="AC271" s="19">
        <f t="shared" si="63"/>
        <v>2039.9635897435896</v>
      </c>
      <c r="AD271" s="19">
        <f t="shared" si="64"/>
        <v>680.00923076923073</v>
      </c>
      <c r="AE271" s="19">
        <f t="shared" si="65"/>
        <v>1359.9543589743589</v>
      </c>
      <c r="AF271" s="19">
        <f t="shared" si="66"/>
        <v>680.00923076923073</v>
      </c>
      <c r="AG271" s="19">
        <f t="shared" si="67"/>
        <v>679.94512820512819</v>
      </c>
      <c r="AH271" s="19">
        <f t="shared" si="68"/>
        <v>679.94512820512819</v>
      </c>
      <c r="AI271" s="19">
        <f t="shared" si="69"/>
        <v>0</v>
      </c>
      <c r="AJ271" s="19">
        <f t="shared" si="70"/>
        <v>0</v>
      </c>
      <c r="AK271" s="20">
        <f t="shared" si="71"/>
        <v>0</v>
      </c>
    </row>
    <row r="272" spans="2:37" s="3" customFormat="1" ht="32.25" hidden="1" customHeight="1" outlineLevel="1" x14ac:dyDescent="0.2">
      <c r="B272" s="15" t="s">
        <v>223</v>
      </c>
      <c r="C272" s="16" t="s">
        <v>44</v>
      </c>
      <c r="D272" s="17">
        <v>171</v>
      </c>
      <c r="E272" s="10" t="s">
        <v>222</v>
      </c>
      <c r="F272" s="10" t="s">
        <v>57</v>
      </c>
      <c r="G272" s="32">
        <v>33000000208</v>
      </c>
      <c r="H272" s="18">
        <f>IFERROR(INDEX(#REF!,MATCH(G272,#REF!,0)),G272)</f>
        <v>33000000208</v>
      </c>
      <c r="I272" s="11"/>
      <c r="J272" s="11" t="s">
        <v>68</v>
      </c>
      <c r="K272" s="11"/>
      <c r="L272" s="11" t="s">
        <v>808</v>
      </c>
      <c r="M272" s="11">
        <v>0</v>
      </c>
      <c r="N272" s="19">
        <v>3302</v>
      </c>
      <c r="O272" s="19">
        <v>4702.4799999999996</v>
      </c>
      <c r="P272" s="19">
        <v>4702.4799999999996</v>
      </c>
      <c r="Q272" s="19">
        <v>3712.48</v>
      </c>
      <c r="R272" s="13">
        <f t="shared" si="58"/>
        <v>989.99999999999955</v>
      </c>
      <c r="S272" s="11"/>
      <c r="T272" s="22">
        <v>192.5</v>
      </c>
      <c r="U272" s="11"/>
      <c r="V272" s="19">
        <v>4702.4799999999996</v>
      </c>
      <c r="W272" s="19">
        <v>3904.98</v>
      </c>
      <c r="X272" s="22">
        <v>797.5</v>
      </c>
      <c r="Y272" s="19">
        <f t="shared" si="59"/>
        <v>27.499883040935671</v>
      </c>
      <c r="Z272" s="19">
        <f t="shared" si="60"/>
        <v>329.99941520467837</v>
      </c>
      <c r="AA272" s="19">
        <f t="shared" si="61"/>
        <v>660.00058479532117</v>
      </c>
      <c r="AB272" s="19">
        <f t="shared" si="62"/>
        <v>329.99859649122806</v>
      </c>
      <c r="AC272" s="19">
        <f t="shared" si="63"/>
        <v>330.00198830409312</v>
      </c>
      <c r="AD272" s="19">
        <f t="shared" si="64"/>
        <v>329.99859649122806</v>
      </c>
      <c r="AE272" s="19">
        <f t="shared" si="65"/>
        <v>3.3918128650611834E-3</v>
      </c>
      <c r="AF272" s="19">
        <f t="shared" si="66"/>
        <v>3.3918128650611834E-3</v>
      </c>
      <c r="AG272" s="19">
        <f t="shared" si="67"/>
        <v>0</v>
      </c>
      <c r="AH272" s="19">
        <f t="shared" si="68"/>
        <v>0</v>
      </c>
      <c r="AI272" s="19">
        <f t="shared" si="69"/>
        <v>0</v>
      </c>
      <c r="AJ272" s="19">
        <f t="shared" si="70"/>
        <v>0</v>
      </c>
      <c r="AK272" s="20">
        <f t="shared" si="71"/>
        <v>0</v>
      </c>
    </row>
    <row r="273" spans="2:37" s="3" customFormat="1" ht="21.75" hidden="1" customHeight="1" outlineLevel="1" x14ac:dyDescent="0.2">
      <c r="B273" s="15" t="s">
        <v>224</v>
      </c>
      <c r="C273" s="16" t="s">
        <v>44</v>
      </c>
      <c r="D273" s="17">
        <v>195</v>
      </c>
      <c r="E273" s="10" t="s">
        <v>83</v>
      </c>
      <c r="F273" s="10" t="s">
        <v>67</v>
      </c>
      <c r="G273" s="33">
        <v>7916</v>
      </c>
      <c r="H273" s="18">
        <f>IFERROR(INDEX(#REF!,MATCH(G273,#REF!,0)),G273)</f>
        <v>7916</v>
      </c>
      <c r="I273" s="11"/>
      <c r="J273" s="11" t="s">
        <v>68</v>
      </c>
      <c r="K273" s="11"/>
      <c r="L273" s="11" t="s">
        <v>1407</v>
      </c>
      <c r="M273" s="11">
        <v>0</v>
      </c>
      <c r="N273" s="19">
        <v>14905.08</v>
      </c>
      <c r="O273" s="19">
        <v>692249.99</v>
      </c>
      <c r="P273" s="19">
        <v>692249.99</v>
      </c>
      <c r="Q273" s="19">
        <v>479249.99</v>
      </c>
      <c r="R273" s="13">
        <f t="shared" si="58"/>
        <v>213000</v>
      </c>
      <c r="S273" s="11"/>
      <c r="T273" s="19">
        <v>24850</v>
      </c>
      <c r="U273" s="11"/>
      <c r="V273" s="19">
        <v>692249.99</v>
      </c>
      <c r="W273" s="19">
        <v>504099.99</v>
      </c>
      <c r="X273" s="19">
        <v>188150</v>
      </c>
      <c r="Y273" s="19">
        <f t="shared" si="59"/>
        <v>3549.9999487179489</v>
      </c>
      <c r="Z273" s="19">
        <f t="shared" si="60"/>
        <v>42599.999743589746</v>
      </c>
      <c r="AA273" s="19">
        <f t="shared" si="61"/>
        <v>170400.00025641025</v>
      </c>
      <c r="AB273" s="19">
        <f t="shared" si="62"/>
        <v>42599.999384615388</v>
      </c>
      <c r="AC273" s="19">
        <f t="shared" si="63"/>
        <v>127800.00087179485</v>
      </c>
      <c r="AD273" s="19">
        <f t="shared" si="64"/>
        <v>42599.999384615388</v>
      </c>
      <c r="AE273" s="19">
        <f t="shared" si="65"/>
        <v>85200.001487179456</v>
      </c>
      <c r="AF273" s="19">
        <f t="shared" si="66"/>
        <v>42599.999384615388</v>
      </c>
      <c r="AG273" s="19">
        <f t="shared" si="67"/>
        <v>42600.002102564067</v>
      </c>
      <c r="AH273" s="19">
        <f t="shared" si="68"/>
        <v>42599.999384615388</v>
      </c>
      <c r="AI273" s="19">
        <f t="shared" si="69"/>
        <v>2.7179486787645146E-3</v>
      </c>
      <c r="AJ273" s="19">
        <f t="shared" si="70"/>
        <v>2.7179486787645146E-3</v>
      </c>
      <c r="AK273" s="20">
        <f t="shared" si="71"/>
        <v>0</v>
      </c>
    </row>
    <row r="274" spans="2:37" s="3" customFormat="1" ht="32.25" hidden="1" customHeight="1" outlineLevel="1" x14ac:dyDescent="0.2">
      <c r="B274" s="15" t="s">
        <v>225</v>
      </c>
      <c r="C274" s="16" t="s">
        <v>44</v>
      </c>
      <c r="D274" s="17">
        <v>207</v>
      </c>
      <c r="E274" s="10" t="s">
        <v>226</v>
      </c>
      <c r="F274" s="10" t="s">
        <v>67</v>
      </c>
      <c r="G274" s="33">
        <v>7918</v>
      </c>
      <c r="H274" s="18">
        <f>IFERROR(INDEX(#REF!,MATCH(G274,#REF!,0)),G274)</f>
        <v>7918</v>
      </c>
      <c r="I274" s="11"/>
      <c r="J274" s="11" t="s">
        <v>68</v>
      </c>
      <c r="K274" s="11"/>
      <c r="L274" s="11" t="s">
        <v>808</v>
      </c>
      <c r="M274" s="11">
        <v>0</v>
      </c>
      <c r="N274" s="19">
        <v>32699.15</v>
      </c>
      <c r="O274" s="19">
        <v>35075.14</v>
      </c>
      <c r="P274" s="19">
        <v>35075.14</v>
      </c>
      <c r="Q274" s="19">
        <v>22875.14</v>
      </c>
      <c r="R274" s="13">
        <f t="shared" si="58"/>
        <v>12200</v>
      </c>
      <c r="S274" s="11"/>
      <c r="T274" s="19">
        <v>1186.1500000000001</v>
      </c>
      <c r="U274" s="11"/>
      <c r="V274" s="19">
        <v>35075.14</v>
      </c>
      <c r="W274" s="19">
        <v>24061.29</v>
      </c>
      <c r="X274" s="19">
        <v>11013.85</v>
      </c>
      <c r="Y274" s="19">
        <f t="shared" si="59"/>
        <v>169.44512077294686</v>
      </c>
      <c r="Z274" s="19">
        <f t="shared" si="60"/>
        <v>2033.3756038647343</v>
      </c>
      <c r="AA274" s="19">
        <f t="shared" si="61"/>
        <v>10166.624396135267</v>
      </c>
      <c r="AB274" s="19">
        <f t="shared" si="62"/>
        <v>2033.3414492753623</v>
      </c>
      <c r="AC274" s="19">
        <f t="shared" si="63"/>
        <v>8133.2829468599048</v>
      </c>
      <c r="AD274" s="19">
        <f t="shared" si="64"/>
        <v>2033.3414492753623</v>
      </c>
      <c r="AE274" s="19">
        <f t="shared" si="65"/>
        <v>6099.941497584543</v>
      </c>
      <c r="AF274" s="19">
        <f t="shared" si="66"/>
        <v>2033.3414492753623</v>
      </c>
      <c r="AG274" s="19">
        <f t="shared" si="67"/>
        <v>4066.6000483091807</v>
      </c>
      <c r="AH274" s="19">
        <f t="shared" si="68"/>
        <v>2033.3414492753623</v>
      </c>
      <c r="AI274" s="19">
        <f t="shared" si="69"/>
        <v>2033.2585990338184</v>
      </c>
      <c r="AJ274" s="19">
        <f t="shared" si="70"/>
        <v>2033.2585990338184</v>
      </c>
      <c r="AK274" s="20">
        <f t="shared" si="71"/>
        <v>0</v>
      </c>
    </row>
    <row r="275" spans="2:37" s="3" customFormat="1" ht="21.75" hidden="1" customHeight="1" outlineLevel="1" x14ac:dyDescent="0.2">
      <c r="B275" s="15" t="s">
        <v>227</v>
      </c>
      <c r="C275" s="16" t="s">
        <v>44</v>
      </c>
      <c r="D275" s="17">
        <v>207</v>
      </c>
      <c r="E275" s="10" t="s">
        <v>226</v>
      </c>
      <c r="F275" s="10" t="s">
        <v>67</v>
      </c>
      <c r="G275" s="33">
        <v>8070</v>
      </c>
      <c r="H275" s="18">
        <f>IFERROR(INDEX(#REF!,MATCH(G275,#REF!,0)),G275)</f>
        <v>8070</v>
      </c>
      <c r="I275" s="11"/>
      <c r="J275" s="11" t="s">
        <v>68</v>
      </c>
      <c r="K275" s="11"/>
      <c r="L275" s="11" t="s">
        <v>808</v>
      </c>
      <c r="M275" s="11">
        <v>0</v>
      </c>
      <c r="N275" s="19">
        <v>12880.51</v>
      </c>
      <c r="O275" s="19">
        <v>42262.37</v>
      </c>
      <c r="P275" s="19">
        <v>42262.37</v>
      </c>
      <c r="Q275" s="19">
        <v>27562.37</v>
      </c>
      <c r="R275" s="13">
        <f t="shared" si="58"/>
        <v>14700.000000000004</v>
      </c>
      <c r="S275" s="11"/>
      <c r="T275" s="19">
        <v>1429.19</v>
      </c>
      <c r="U275" s="11"/>
      <c r="V275" s="19">
        <v>42262.37</v>
      </c>
      <c r="W275" s="19">
        <v>28991.56</v>
      </c>
      <c r="X275" s="19">
        <v>13270.81</v>
      </c>
      <c r="Y275" s="19">
        <f t="shared" si="59"/>
        <v>204.16603864734302</v>
      </c>
      <c r="Z275" s="19">
        <f t="shared" si="60"/>
        <v>2450.0201932367154</v>
      </c>
      <c r="AA275" s="19">
        <f t="shared" si="61"/>
        <v>12249.979806763287</v>
      </c>
      <c r="AB275" s="19">
        <f t="shared" si="62"/>
        <v>2449.9924637681161</v>
      </c>
      <c r="AC275" s="19">
        <f t="shared" si="63"/>
        <v>9799.9873429951713</v>
      </c>
      <c r="AD275" s="19">
        <f t="shared" si="64"/>
        <v>2449.9924637681161</v>
      </c>
      <c r="AE275" s="19">
        <f t="shared" si="65"/>
        <v>7349.9948792270552</v>
      </c>
      <c r="AF275" s="19">
        <f t="shared" si="66"/>
        <v>2449.9924637681161</v>
      </c>
      <c r="AG275" s="19">
        <f t="shared" si="67"/>
        <v>4900.0024154589391</v>
      </c>
      <c r="AH275" s="19">
        <f t="shared" si="68"/>
        <v>2449.9924637681161</v>
      </c>
      <c r="AI275" s="19">
        <f t="shared" si="69"/>
        <v>2450.0099516908231</v>
      </c>
      <c r="AJ275" s="19">
        <f t="shared" si="70"/>
        <v>2449.9924637681161</v>
      </c>
      <c r="AK275" s="20">
        <f t="shared" si="71"/>
        <v>1.7487922707005055E-2</v>
      </c>
    </row>
    <row r="276" spans="2:37" s="3" customFormat="1" ht="95.25" hidden="1" customHeight="1" outlineLevel="1" x14ac:dyDescent="0.2">
      <c r="B276" s="15" t="s">
        <v>228</v>
      </c>
      <c r="C276" s="16" t="s">
        <v>44</v>
      </c>
      <c r="D276" s="17">
        <v>195</v>
      </c>
      <c r="E276" s="10" t="s">
        <v>104</v>
      </c>
      <c r="F276" s="10" t="s">
        <v>86</v>
      </c>
      <c r="G276" s="33">
        <v>7952</v>
      </c>
      <c r="H276" s="18">
        <f>IFERROR(INDEX(#REF!,MATCH(G276,#REF!,0)),G276)</f>
        <v>7952</v>
      </c>
      <c r="I276" s="11"/>
      <c r="J276" s="11" t="s">
        <v>68</v>
      </c>
      <c r="K276" s="11"/>
      <c r="L276" s="11" t="s">
        <v>808</v>
      </c>
      <c r="M276" s="11">
        <v>0</v>
      </c>
      <c r="N276" s="19">
        <v>30554.09</v>
      </c>
      <c r="O276" s="19">
        <v>51025.03</v>
      </c>
      <c r="P276" s="19">
        <v>51025.03</v>
      </c>
      <c r="Q276" s="19">
        <v>35325.03</v>
      </c>
      <c r="R276" s="13">
        <f t="shared" si="58"/>
        <v>15700</v>
      </c>
      <c r="S276" s="11"/>
      <c r="T276" s="19">
        <v>1831.69</v>
      </c>
      <c r="U276" s="11"/>
      <c r="V276" s="19">
        <v>51025.03</v>
      </c>
      <c r="W276" s="19">
        <v>37156.720000000001</v>
      </c>
      <c r="X276" s="19">
        <v>13868.31</v>
      </c>
      <c r="Y276" s="19">
        <f t="shared" si="59"/>
        <v>261.66682051282049</v>
      </c>
      <c r="Z276" s="19">
        <f t="shared" si="60"/>
        <v>3140.0241025641026</v>
      </c>
      <c r="AA276" s="19">
        <f t="shared" si="61"/>
        <v>12559.975897435897</v>
      </c>
      <c r="AB276" s="19">
        <f t="shared" si="62"/>
        <v>3140.0018461538457</v>
      </c>
      <c r="AC276" s="19">
        <f t="shared" si="63"/>
        <v>9419.9740512820517</v>
      </c>
      <c r="AD276" s="19">
        <f t="shared" si="64"/>
        <v>3140.0018461538457</v>
      </c>
      <c r="AE276" s="19">
        <f t="shared" si="65"/>
        <v>6279.972205128206</v>
      </c>
      <c r="AF276" s="19">
        <f t="shared" si="66"/>
        <v>3140.0018461538457</v>
      </c>
      <c r="AG276" s="19">
        <f t="shared" si="67"/>
        <v>3139.9703589743604</v>
      </c>
      <c r="AH276" s="19">
        <f t="shared" si="68"/>
        <v>3139.9703589743604</v>
      </c>
      <c r="AI276" s="19">
        <f t="shared" si="69"/>
        <v>0</v>
      </c>
      <c r="AJ276" s="19">
        <f t="shared" si="70"/>
        <v>0</v>
      </c>
      <c r="AK276" s="20">
        <f t="shared" si="71"/>
        <v>0</v>
      </c>
    </row>
    <row r="277" spans="2:37" s="3" customFormat="1" ht="42.75" hidden="1" customHeight="1" outlineLevel="1" x14ac:dyDescent="0.2">
      <c r="B277" s="15" t="s">
        <v>229</v>
      </c>
      <c r="C277" s="16" t="s">
        <v>44</v>
      </c>
      <c r="D277" s="17">
        <v>153</v>
      </c>
      <c r="E277" s="10" t="s">
        <v>159</v>
      </c>
      <c r="F277" s="10" t="s">
        <v>81</v>
      </c>
      <c r="G277" s="33">
        <v>7955</v>
      </c>
      <c r="H277" s="18">
        <f>IFERROR(INDEX(#REF!,MATCH(G277,#REF!,0)),G277)</f>
        <v>7955</v>
      </c>
      <c r="I277" s="11"/>
      <c r="J277" s="11" t="s">
        <v>68</v>
      </c>
      <c r="K277" s="11"/>
      <c r="L277" s="11" t="s">
        <v>808</v>
      </c>
      <c r="M277" s="11">
        <v>0</v>
      </c>
      <c r="N277" s="19">
        <v>3774.23</v>
      </c>
      <c r="O277" s="19">
        <v>1100</v>
      </c>
      <c r="P277" s="19">
        <v>17603.61</v>
      </c>
      <c r="Q277" s="19">
        <v>16503.61</v>
      </c>
      <c r="R277" s="13">
        <f t="shared" si="58"/>
        <v>1100</v>
      </c>
      <c r="S277" s="11"/>
      <c r="T277" s="22">
        <v>50.33</v>
      </c>
      <c r="U277" s="11"/>
      <c r="V277" s="19">
        <v>17603.61</v>
      </c>
      <c r="W277" s="19">
        <v>16553.939999999999</v>
      </c>
      <c r="X277" s="19">
        <v>1049.67</v>
      </c>
      <c r="Y277" s="19">
        <f t="shared" si="59"/>
        <v>7.1895424836601309</v>
      </c>
      <c r="Z277" s="19">
        <f t="shared" si="60"/>
        <v>86.277712418300652</v>
      </c>
      <c r="AA277" s="19">
        <f t="shared" si="61"/>
        <v>1013.7222875816993</v>
      </c>
      <c r="AB277" s="19">
        <f t="shared" si="62"/>
        <v>86.274509803921575</v>
      </c>
      <c r="AC277" s="19">
        <f t="shared" si="63"/>
        <v>927.44777777777779</v>
      </c>
      <c r="AD277" s="19">
        <f t="shared" si="64"/>
        <v>86.274509803921575</v>
      </c>
      <c r="AE277" s="19">
        <f t="shared" si="65"/>
        <v>841.17326797385624</v>
      </c>
      <c r="AF277" s="19">
        <f t="shared" si="66"/>
        <v>86.274509803921575</v>
      </c>
      <c r="AG277" s="19">
        <f t="shared" si="67"/>
        <v>754.89875816993469</v>
      </c>
      <c r="AH277" s="19">
        <f t="shared" si="68"/>
        <v>86.274509803921575</v>
      </c>
      <c r="AI277" s="19">
        <f t="shared" si="69"/>
        <v>668.62424836601315</v>
      </c>
      <c r="AJ277" s="19">
        <f t="shared" si="70"/>
        <v>86.274509803921575</v>
      </c>
      <c r="AK277" s="20">
        <f t="shared" si="71"/>
        <v>582.3497385620916</v>
      </c>
    </row>
    <row r="278" spans="2:37" s="3" customFormat="1" ht="42.75" hidden="1" customHeight="1" outlineLevel="1" x14ac:dyDescent="0.2">
      <c r="B278" s="15" t="s">
        <v>229</v>
      </c>
      <c r="C278" s="16" t="s">
        <v>44</v>
      </c>
      <c r="D278" s="17">
        <v>153</v>
      </c>
      <c r="E278" s="10" t="s">
        <v>159</v>
      </c>
      <c r="F278" s="10" t="s">
        <v>81</v>
      </c>
      <c r="G278" s="33">
        <v>7956</v>
      </c>
      <c r="H278" s="18">
        <f>IFERROR(INDEX(#REF!,MATCH(G278,#REF!,0)),G278)</f>
        <v>7956</v>
      </c>
      <c r="I278" s="11"/>
      <c r="J278" s="11" t="s">
        <v>68</v>
      </c>
      <c r="K278" s="11"/>
      <c r="L278" s="11" t="s">
        <v>808</v>
      </c>
      <c r="M278" s="11">
        <v>0</v>
      </c>
      <c r="N278" s="19">
        <v>3774.23</v>
      </c>
      <c r="O278" s="19">
        <v>1100</v>
      </c>
      <c r="P278" s="19">
        <v>17603.61</v>
      </c>
      <c r="Q278" s="19">
        <v>16503.61</v>
      </c>
      <c r="R278" s="13">
        <f t="shared" si="58"/>
        <v>1100</v>
      </c>
      <c r="S278" s="11"/>
      <c r="T278" s="22">
        <v>50.33</v>
      </c>
      <c r="U278" s="11"/>
      <c r="V278" s="19">
        <v>17603.61</v>
      </c>
      <c r="W278" s="19">
        <v>16553.939999999999</v>
      </c>
      <c r="X278" s="19">
        <v>1049.67</v>
      </c>
      <c r="Y278" s="19">
        <f t="shared" si="59"/>
        <v>7.1895424836601309</v>
      </c>
      <c r="Z278" s="19">
        <f t="shared" si="60"/>
        <v>86.277712418300652</v>
      </c>
      <c r="AA278" s="19">
        <f t="shared" si="61"/>
        <v>1013.7222875816993</v>
      </c>
      <c r="AB278" s="19">
        <f t="shared" si="62"/>
        <v>86.274509803921575</v>
      </c>
      <c r="AC278" s="19">
        <f t="shared" si="63"/>
        <v>927.44777777777779</v>
      </c>
      <c r="AD278" s="19">
        <f t="shared" si="64"/>
        <v>86.274509803921575</v>
      </c>
      <c r="AE278" s="19">
        <f t="shared" si="65"/>
        <v>841.17326797385624</v>
      </c>
      <c r="AF278" s="19">
        <f t="shared" si="66"/>
        <v>86.274509803921575</v>
      </c>
      <c r="AG278" s="19">
        <f t="shared" si="67"/>
        <v>754.89875816993469</v>
      </c>
      <c r="AH278" s="19">
        <f t="shared" si="68"/>
        <v>86.274509803921575</v>
      </c>
      <c r="AI278" s="19">
        <f t="shared" si="69"/>
        <v>668.62424836601315</v>
      </c>
      <c r="AJ278" s="19">
        <f t="shared" si="70"/>
        <v>86.274509803921575</v>
      </c>
      <c r="AK278" s="20">
        <f t="shared" si="71"/>
        <v>582.3497385620916</v>
      </c>
    </row>
    <row r="279" spans="2:37" s="3" customFormat="1" ht="84.75" hidden="1" customHeight="1" outlineLevel="1" x14ac:dyDescent="0.2">
      <c r="B279" s="15" t="s">
        <v>230</v>
      </c>
      <c r="C279" s="16" t="s">
        <v>44</v>
      </c>
      <c r="D279" s="17">
        <v>195</v>
      </c>
      <c r="E279" s="10" t="s">
        <v>109</v>
      </c>
      <c r="F279" s="10" t="s">
        <v>93</v>
      </c>
      <c r="G279" s="33">
        <v>7960</v>
      </c>
      <c r="H279" s="18">
        <f>IFERROR(INDEX(#REF!,MATCH(G279,#REF!,0)),G279)</f>
        <v>7960</v>
      </c>
      <c r="I279" s="11"/>
      <c r="J279" s="11" t="s">
        <v>68</v>
      </c>
      <c r="K279" s="11"/>
      <c r="L279" s="11" t="s">
        <v>808</v>
      </c>
      <c r="M279" s="11">
        <v>0</v>
      </c>
      <c r="N279" s="19">
        <v>22749.99</v>
      </c>
      <c r="O279" s="19">
        <v>43225.14</v>
      </c>
      <c r="P279" s="19">
        <v>43225.14</v>
      </c>
      <c r="Q279" s="19">
        <v>29925.14</v>
      </c>
      <c r="R279" s="13">
        <f t="shared" si="58"/>
        <v>13300</v>
      </c>
      <c r="S279" s="11"/>
      <c r="T279" s="19">
        <v>1551.69</v>
      </c>
      <c r="U279" s="11"/>
      <c r="V279" s="19">
        <v>43225.14</v>
      </c>
      <c r="W279" s="19">
        <v>31476.83</v>
      </c>
      <c r="X279" s="19">
        <v>11748.31</v>
      </c>
      <c r="Y279" s="19">
        <f t="shared" si="59"/>
        <v>221.66738461538461</v>
      </c>
      <c r="Z279" s="19">
        <f t="shared" si="60"/>
        <v>2660.0269230769231</v>
      </c>
      <c r="AA279" s="19">
        <f t="shared" si="61"/>
        <v>10639.973076923077</v>
      </c>
      <c r="AB279" s="19">
        <f t="shared" si="62"/>
        <v>2660.008615384615</v>
      </c>
      <c r="AC279" s="19">
        <f t="shared" si="63"/>
        <v>7979.9644615384623</v>
      </c>
      <c r="AD279" s="19">
        <f t="shared" si="64"/>
        <v>2660.008615384615</v>
      </c>
      <c r="AE279" s="19">
        <f t="shared" si="65"/>
        <v>5319.9558461538472</v>
      </c>
      <c r="AF279" s="19">
        <f t="shared" si="66"/>
        <v>2660.008615384615</v>
      </c>
      <c r="AG279" s="19">
        <f t="shared" si="67"/>
        <v>2659.9472307692322</v>
      </c>
      <c r="AH279" s="19">
        <f t="shared" si="68"/>
        <v>2659.9472307692322</v>
      </c>
      <c r="AI279" s="19">
        <f t="shared" si="69"/>
        <v>0</v>
      </c>
      <c r="AJ279" s="19">
        <f t="shared" si="70"/>
        <v>0</v>
      </c>
      <c r="AK279" s="20">
        <f t="shared" si="71"/>
        <v>0</v>
      </c>
    </row>
    <row r="280" spans="2:37" s="3" customFormat="1" ht="74.25" hidden="1" customHeight="1" outlineLevel="1" x14ac:dyDescent="0.2">
      <c r="B280" s="15" t="s">
        <v>231</v>
      </c>
      <c r="C280" s="16" t="s">
        <v>44</v>
      </c>
      <c r="D280" s="17">
        <v>195</v>
      </c>
      <c r="E280" s="10" t="s">
        <v>186</v>
      </c>
      <c r="F280" s="10" t="s">
        <v>81</v>
      </c>
      <c r="G280" s="33">
        <v>7966</v>
      </c>
      <c r="H280" s="18">
        <f>IFERROR(INDEX(#REF!,MATCH(G280,#REF!,0)),G280)</f>
        <v>7966</v>
      </c>
      <c r="I280" s="11"/>
      <c r="J280" s="11" t="s">
        <v>68</v>
      </c>
      <c r="K280" s="11"/>
      <c r="L280" s="11" t="s">
        <v>808</v>
      </c>
      <c r="M280" s="11">
        <v>0</v>
      </c>
      <c r="N280" s="19">
        <v>25719.22</v>
      </c>
      <c r="O280" s="19">
        <v>54274.99</v>
      </c>
      <c r="P280" s="19">
        <v>54274.99</v>
      </c>
      <c r="Q280" s="19">
        <v>37574.99</v>
      </c>
      <c r="R280" s="13">
        <f t="shared" si="58"/>
        <v>16700</v>
      </c>
      <c r="S280" s="11"/>
      <c r="T280" s="19">
        <v>1948.31</v>
      </c>
      <c r="U280" s="11"/>
      <c r="V280" s="19">
        <v>54274.99</v>
      </c>
      <c r="W280" s="19">
        <v>39523.300000000003</v>
      </c>
      <c r="X280" s="19">
        <v>14751.69</v>
      </c>
      <c r="Y280" s="19">
        <f t="shared" si="59"/>
        <v>278.33328205128203</v>
      </c>
      <c r="Z280" s="19">
        <f t="shared" si="60"/>
        <v>3339.97641025641</v>
      </c>
      <c r="AA280" s="19">
        <f t="shared" si="61"/>
        <v>13360.02358974359</v>
      </c>
      <c r="AB280" s="19">
        <f t="shared" si="62"/>
        <v>3339.9993846153843</v>
      </c>
      <c r="AC280" s="19">
        <f t="shared" si="63"/>
        <v>10020.024205128206</v>
      </c>
      <c r="AD280" s="19">
        <f t="shared" si="64"/>
        <v>3339.9993846153843</v>
      </c>
      <c r="AE280" s="19">
        <f t="shared" si="65"/>
        <v>6680.024820512821</v>
      </c>
      <c r="AF280" s="19">
        <f t="shared" si="66"/>
        <v>3339.9993846153843</v>
      </c>
      <c r="AG280" s="19">
        <f t="shared" si="67"/>
        <v>3340.0254358974366</v>
      </c>
      <c r="AH280" s="19">
        <f t="shared" si="68"/>
        <v>3339.9993846153843</v>
      </c>
      <c r="AI280" s="19">
        <f t="shared" si="69"/>
        <v>2.6051282052321767E-2</v>
      </c>
      <c r="AJ280" s="19">
        <f t="shared" si="70"/>
        <v>2.6051282052321767E-2</v>
      </c>
      <c r="AK280" s="20">
        <f t="shared" si="71"/>
        <v>0</v>
      </c>
    </row>
    <row r="281" spans="2:37" s="3" customFormat="1" ht="74.25" hidden="1" customHeight="1" outlineLevel="1" x14ac:dyDescent="0.2">
      <c r="B281" s="15" t="s">
        <v>232</v>
      </c>
      <c r="C281" s="16" t="s">
        <v>44</v>
      </c>
      <c r="D281" s="17">
        <v>195</v>
      </c>
      <c r="E281" s="10" t="s">
        <v>186</v>
      </c>
      <c r="F281" s="10" t="s">
        <v>81</v>
      </c>
      <c r="G281" s="33">
        <v>7968</v>
      </c>
      <c r="H281" s="18">
        <f>IFERROR(INDEX(#REF!,MATCH(G281,#REF!,0)),G281)</f>
        <v>7968</v>
      </c>
      <c r="I281" s="11"/>
      <c r="J281" s="11" t="s">
        <v>68</v>
      </c>
      <c r="K281" s="11"/>
      <c r="L281" s="11" t="s">
        <v>808</v>
      </c>
      <c r="M281" s="11">
        <v>0</v>
      </c>
      <c r="N281" s="19">
        <v>35306.080000000002</v>
      </c>
      <c r="O281" s="19">
        <v>54274.99</v>
      </c>
      <c r="P281" s="19">
        <v>54274.99</v>
      </c>
      <c r="Q281" s="19">
        <v>37574.99</v>
      </c>
      <c r="R281" s="13">
        <f t="shared" si="58"/>
        <v>16700</v>
      </c>
      <c r="S281" s="11"/>
      <c r="T281" s="19">
        <v>1948.31</v>
      </c>
      <c r="U281" s="11"/>
      <c r="V281" s="19">
        <v>54274.99</v>
      </c>
      <c r="W281" s="19">
        <v>39523.300000000003</v>
      </c>
      <c r="X281" s="19">
        <v>14751.69</v>
      </c>
      <c r="Y281" s="19">
        <f t="shared" si="59"/>
        <v>278.33328205128203</v>
      </c>
      <c r="Z281" s="19">
        <f t="shared" si="60"/>
        <v>3339.97641025641</v>
      </c>
      <c r="AA281" s="19">
        <f t="shared" si="61"/>
        <v>13360.02358974359</v>
      </c>
      <c r="AB281" s="19">
        <f t="shared" si="62"/>
        <v>3339.9993846153843</v>
      </c>
      <c r="AC281" s="19">
        <f t="shared" si="63"/>
        <v>10020.024205128206</v>
      </c>
      <c r="AD281" s="19">
        <f t="shared" si="64"/>
        <v>3339.9993846153843</v>
      </c>
      <c r="AE281" s="19">
        <f t="shared" si="65"/>
        <v>6680.024820512821</v>
      </c>
      <c r="AF281" s="19">
        <f t="shared" si="66"/>
        <v>3339.9993846153843</v>
      </c>
      <c r="AG281" s="19">
        <f t="shared" si="67"/>
        <v>3340.0254358974366</v>
      </c>
      <c r="AH281" s="19">
        <f t="shared" si="68"/>
        <v>3339.9993846153843</v>
      </c>
      <c r="AI281" s="19">
        <f t="shared" si="69"/>
        <v>2.6051282052321767E-2</v>
      </c>
      <c r="AJ281" s="19">
        <f t="shared" si="70"/>
        <v>2.6051282052321767E-2</v>
      </c>
      <c r="AK281" s="20">
        <f t="shared" si="71"/>
        <v>0</v>
      </c>
    </row>
    <row r="282" spans="2:37" s="3" customFormat="1" ht="84.75" hidden="1" customHeight="1" outlineLevel="1" x14ac:dyDescent="0.2">
      <c r="B282" s="15" t="s">
        <v>233</v>
      </c>
      <c r="C282" s="16" t="s">
        <v>44</v>
      </c>
      <c r="D282" s="17">
        <v>195</v>
      </c>
      <c r="E282" s="10" t="s">
        <v>109</v>
      </c>
      <c r="F282" s="10" t="s">
        <v>93</v>
      </c>
      <c r="G282" s="33">
        <v>7973</v>
      </c>
      <c r="H282" s="18">
        <f>IFERROR(INDEX(#REF!,MATCH(G282,#REF!,0)),G282)</f>
        <v>7973</v>
      </c>
      <c r="I282" s="11"/>
      <c r="J282" s="11" t="s">
        <v>68</v>
      </c>
      <c r="K282" s="11"/>
      <c r="L282" s="11" t="s">
        <v>808</v>
      </c>
      <c r="M282" s="11">
        <v>0</v>
      </c>
      <c r="N282" s="19">
        <v>21595.86</v>
      </c>
      <c r="O282" s="19">
        <v>40949.75</v>
      </c>
      <c r="P282" s="19">
        <v>40949.75</v>
      </c>
      <c r="Q282" s="19">
        <v>28349.75</v>
      </c>
      <c r="R282" s="13">
        <f t="shared" si="58"/>
        <v>12600</v>
      </c>
      <c r="S282" s="11"/>
      <c r="T282" s="19">
        <v>1470</v>
      </c>
      <c r="U282" s="11"/>
      <c r="V282" s="19">
        <v>40949.75</v>
      </c>
      <c r="W282" s="19">
        <v>29819.75</v>
      </c>
      <c r="X282" s="19">
        <v>11130</v>
      </c>
      <c r="Y282" s="19">
        <f t="shared" si="59"/>
        <v>209.99871794871794</v>
      </c>
      <c r="Z282" s="19">
        <f t="shared" si="60"/>
        <v>2519.9935897435898</v>
      </c>
      <c r="AA282" s="19">
        <f t="shared" si="61"/>
        <v>10080.00641025641</v>
      </c>
      <c r="AB282" s="19">
        <f t="shared" si="62"/>
        <v>2519.9846153846152</v>
      </c>
      <c r="AC282" s="19">
        <f t="shared" si="63"/>
        <v>7560.0217948717946</v>
      </c>
      <c r="AD282" s="19">
        <f t="shared" si="64"/>
        <v>2519.9846153846152</v>
      </c>
      <c r="AE282" s="19">
        <f t="shared" si="65"/>
        <v>5040.0371794871789</v>
      </c>
      <c r="AF282" s="19">
        <f t="shared" si="66"/>
        <v>2519.9846153846152</v>
      </c>
      <c r="AG282" s="19">
        <f t="shared" si="67"/>
        <v>2520.0525641025638</v>
      </c>
      <c r="AH282" s="19">
        <f t="shared" si="68"/>
        <v>2519.9846153846152</v>
      </c>
      <c r="AI282" s="19">
        <f t="shared" si="69"/>
        <v>6.7948717948638659E-2</v>
      </c>
      <c r="AJ282" s="19">
        <f t="shared" si="70"/>
        <v>6.7948717948638659E-2</v>
      </c>
      <c r="AK282" s="20">
        <f t="shared" si="71"/>
        <v>0</v>
      </c>
    </row>
    <row r="283" spans="2:37" s="3" customFormat="1" ht="84.75" hidden="1" customHeight="1" outlineLevel="1" x14ac:dyDescent="0.2">
      <c r="B283" s="15" t="s">
        <v>233</v>
      </c>
      <c r="C283" s="16" t="s">
        <v>44</v>
      </c>
      <c r="D283" s="17">
        <v>195</v>
      </c>
      <c r="E283" s="10" t="s">
        <v>109</v>
      </c>
      <c r="F283" s="10" t="s">
        <v>93</v>
      </c>
      <c r="G283" s="33">
        <v>7974</v>
      </c>
      <c r="H283" s="18">
        <f>IFERROR(INDEX(#REF!,MATCH(G283,#REF!,0)),G283)</f>
        <v>7974</v>
      </c>
      <c r="I283" s="11"/>
      <c r="J283" s="11" t="s">
        <v>68</v>
      </c>
      <c r="K283" s="11"/>
      <c r="L283" s="11" t="s">
        <v>808</v>
      </c>
      <c r="M283" s="11">
        <v>0</v>
      </c>
      <c r="N283" s="19">
        <v>25751.56</v>
      </c>
      <c r="O283" s="19">
        <v>48750.02</v>
      </c>
      <c r="P283" s="19">
        <v>48750.02</v>
      </c>
      <c r="Q283" s="19">
        <v>33750.019999999997</v>
      </c>
      <c r="R283" s="13">
        <f t="shared" si="58"/>
        <v>15000</v>
      </c>
      <c r="S283" s="11"/>
      <c r="T283" s="19">
        <v>1750</v>
      </c>
      <c r="U283" s="11"/>
      <c r="V283" s="19">
        <v>48750.02</v>
      </c>
      <c r="W283" s="19">
        <v>35500.019999999997</v>
      </c>
      <c r="X283" s="19">
        <v>13250</v>
      </c>
      <c r="Y283" s="19">
        <f t="shared" si="59"/>
        <v>250.00010256410255</v>
      </c>
      <c r="Z283" s="19">
        <f t="shared" si="60"/>
        <v>3000.000512820513</v>
      </c>
      <c r="AA283" s="19">
        <f t="shared" si="61"/>
        <v>11999.999487179488</v>
      </c>
      <c r="AB283" s="19">
        <f t="shared" si="62"/>
        <v>3000.0012307692305</v>
      </c>
      <c r="AC283" s="19">
        <f t="shared" si="63"/>
        <v>8999.9982564102575</v>
      </c>
      <c r="AD283" s="19">
        <f t="shared" si="64"/>
        <v>3000.0012307692305</v>
      </c>
      <c r="AE283" s="19">
        <f t="shared" si="65"/>
        <v>5999.997025641027</v>
      </c>
      <c r="AF283" s="19">
        <f t="shared" si="66"/>
        <v>3000.0012307692305</v>
      </c>
      <c r="AG283" s="19">
        <f t="shared" si="67"/>
        <v>2999.9957948717965</v>
      </c>
      <c r="AH283" s="19">
        <f t="shared" si="68"/>
        <v>2999.9957948717965</v>
      </c>
      <c r="AI283" s="19">
        <f t="shared" si="69"/>
        <v>0</v>
      </c>
      <c r="AJ283" s="19">
        <f t="shared" si="70"/>
        <v>0</v>
      </c>
      <c r="AK283" s="20">
        <f t="shared" si="71"/>
        <v>0</v>
      </c>
    </row>
    <row r="284" spans="2:37" s="3" customFormat="1" ht="95.25" hidden="1" customHeight="1" outlineLevel="1" x14ac:dyDescent="0.2">
      <c r="B284" s="15" t="s">
        <v>234</v>
      </c>
      <c r="C284" s="16" t="s">
        <v>44</v>
      </c>
      <c r="D284" s="17">
        <v>195</v>
      </c>
      <c r="E284" s="10" t="s">
        <v>104</v>
      </c>
      <c r="F284" s="10" t="s">
        <v>86</v>
      </c>
      <c r="G284" s="33">
        <v>7976</v>
      </c>
      <c r="H284" s="18">
        <f>IFERROR(INDEX(#REF!,MATCH(G284,#REF!,0)),G284)</f>
        <v>7976</v>
      </c>
      <c r="I284" s="11"/>
      <c r="J284" s="11" t="s">
        <v>68</v>
      </c>
      <c r="K284" s="11"/>
      <c r="L284" s="11" t="s">
        <v>808</v>
      </c>
      <c r="M284" s="11">
        <v>0</v>
      </c>
      <c r="N284" s="19">
        <v>17456.18</v>
      </c>
      <c r="O284" s="19">
        <v>33149.910000000003</v>
      </c>
      <c r="P284" s="19">
        <v>33149.910000000003</v>
      </c>
      <c r="Q284" s="19">
        <v>22949.91</v>
      </c>
      <c r="R284" s="13">
        <f t="shared" si="58"/>
        <v>10200.000000000004</v>
      </c>
      <c r="S284" s="11"/>
      <c r="T284" s="19">
        <v>1190</v>
      </c>
      <c r="U284" s="11"/>
      <c r="V284" s="19">
        <v>33149.910000000003</v>
      </c>
      <c r="W284" s="19">
        <v>24139.91</v>
      </c>
      <c r="X284" s="19">
        <v>9010</v>
      </c>
      <c r="Y284" s="19">
        <f t="shared" si="59"/>
        <v>169.99953846153849</v>
      </c>
      <c r="Z284" s="19">
        <f t="shared" si="60"/>
        <v>2039.9976923076924</v>
      </c>
      <c r="AA284" s="19">
        <f t="shared" si="61"/>
        <v>8160.0023076923117</v>
      </c>
      <c r="AB284" s="19">
        <f t="shared" si="62"/>
        <v>2039.994461538462</v>
      </c>
      <c r="AC284" s="19">
        <f t="shared" si="63"/>
        <v>6120.0078461538496</v>
      </c>
      <c r="AD284" s="19">
        <f t="shared" si="64"/>
        <v>2039.994461538462</v>
      </c>
      <c r="AE284" s="19">
        <f t="shared" si="65"/>
        <v>4080.0133846153876</v>
      </c>
      <c r="AF284" s="19">
        <f t="shared" si="66"/>
        <v>2039.994461538462</v>
      </c>
      <c r="AG284" s="19">
        <f t="shared" si="67"/>
        <v>2040.0189230769256</v>
      </c>
      <c r="AH284" s="19">
        <f t="shared" si="68"/>
        <v>2039.994461538462</v>
      </c>
      <c r="AI284" s="19">
        <f t="shared" si="69"/>
        <v>2.4461538463583565E-2</v>
      </c>
      <c r="AJ284" s="19">
        <f t="shared" si="70"/>
        <v>2.4461538463583565E-2</v>
      </c>
      <c r="AK284" s="20">
        <f t="shared" si="71"/>
        <v>0</v>
      </c>
    </row>
    <row r="285" spans="2:37" s="3" customFormat="1" ht="95.25" hidden="1" customHeight="1" outlineLevel="1" x14ac:dyDescent="0.2">
      <c r="B285" s="15" t="s">
        <v>235</v>
      </c>
      <c r="C285" s="16" t="s">
        <v>44</v>
      </c>
      <c r="D285" s="17">
        <v>166</v>
      </c>
      <c r="E285" s="10" t="s">
        <v>104</v>
      </c>
      <c r="F285" s="10" t="s">
        <v>86</v>
      </c>
      <c r="G285" s="33">
        <v>7977</v>
      </c>
      <c r="H285" s="18">
        <f>IFERROR(INDEX(#REF!,MATCH(G285,#REF!,0)),G285)</f>
        <v>7977</v>
      </c>
      <c r="I285" s="11"/>
      <c r="J285" s="11" t="s">
        <v>68</v>
      </c>
      <c r="K285" s="11"/>
      <c r="L285" s="11" t="s">
        <v>808</v>
      </c>
      <c r="M285" s="11">
        <v>0</v>
      </c>
      <c r="N285" s="19">
        <v>2391536.59</v>
      </c>
      <c r="O285" s="19">
        <v>2465800</v>
      </c>
      <c r="P285" s="19">
        <v>2693547.76</v>
      </c>
      <c r="Q285" s="19">
        <v>227747.76</v>
      </c>
      <c r="R285" s="13">
        <f t="shared" si="58"/>
        <v>2465800</v>
      </c>
      <c r="S285" s="11"/>
      <c r="T285" s="19">
        <v>103979.54</v>
      </c>
      <c r="U285" s="11"/>
      <c r="V285" s="19">
        <v>2693547.76</v>
      </c>
      <c r="W285" s="19">
        <v>331727.3</v>
      </c>
      <c r="X285" s="19">
        <v>2361820.46</v>
      </c>
      <c r="Y285" s="19">
        <f t="shared" si="59"/>
        <v>14854.216867469879</v>
      </c>
      <c r="Z285" s="19">
        <f t="shared" si="60"/>
        <v>178250.62433734938</v>
      </c>
      <c r="AA285" s="19">
        <f t="shared" si="61"/>
        <v>2287549.3756626504</v>
      </c>
      <c r="AB285" s="19">
        <f t="shared" si="62"/>
        <v>178250.60240963855</v>
      </c>
      <c r="AC285" s="19">
        <f t="shared" si="63"/>
        <v>2109298.773253012</v>
      </c>
      <c r="AD285" s="19">
        <f t="shared" si="64"/>
        <v>178250.60240963855</v>
      </c>
      <c r="AE285" s="19">
        <f t="shared" si="65"/>
        <v>1931048.1708433735</v>
      </c>
      <c r="AF285" s="19">
        <f t="shared" si="66"/>
        <v>178250.60240963855</v>
      </c>
      <c r="AG285" s="19">
        <f t="shared" si="67"/>
        <v>1752797.5684337351</v>
      </c>
      <c r="AH285" s="19">
        <f t="shared" si="68"/>
        <v>178250.60240963855</v>
      </c>
      <c r="AI285" s="19">
        <f t="shared" si="69"/>
        <v>1574546.9660240966</v>
      </c>
      <c r="AJ285" s="19">
        <f t="shared" si="70"/>
        <v>178250.60240963855</v>
      </c>
      <c r="AK285" s="20">
        <f t="shared" si="71"/>
        <v>1396296.3636144581</v>
      </c>
    </row>
    <row r="286" spans="2:37" s="3" customFormat="1" ht="95.25" hidden="1" customHeight="1" outlineLevel="1" x14ac:dyDescent="0.2">
      <c r="B286" s="15" t="s">
        <v>236</v>
      </c>
      <c r="C286" s="16" t="s">
        <v>44</v>
      </c>
      <c r="D286" s="17">
        <v>195</v>
      </c>
      <c r="E286" s="10" t="s">
        <v>104</v>
      </c>
      <c r="F286" s="10" t="s">
        <v>86</v>
      </c>
      <c r="G286" s="33">
        <v>7978</v>
      </c>
      <c r="H286" s="18">
        <f>IFERROR(INDEX(#REF!,MATCH(G286,#REF!,0)),G286)</f>
        <v>7978</v>
      </c>
      <c r="I286" s="11"/>
      <c r="J286" s="11" t="s">
        <v>68</v>
      </c>
      <c r="K286" s="11"/>
      <c r="L286" s="11" t="s">
        <v>1407</v>
      </c>
      <c r="M286" s="11">
        <v>0</v>
      </c>
      <c r="N286" s="19">
        <v>2427831.4900000002</v>
      </c>
      <c r="O286" s="19">
        <v>4069650.08</v>
      </c>
      <c r="P286" s="19">
        <v>4069650.08</v>
      </c>
      <c r="Q286" s="19">
        <v>2817450.08</v>
      </c>
      <c r="R286" s="13">
        <f t="shared" si="58"/>
        <v>1252200</v>
      </c>
      <c r="S286" s="11"/>
      <c r="T286" s="19">
        <v>146090</v>
      </c>
      <c r="U286" s="11"/>
      <c r="V286" s="19">
        <v>4069650.08</v>
      </c>
      <c r="W286" s="19">
        <v>2963540.08</v>
      </c>
      <c r="X286" s="19">
        <v>1106110</v>
      </c>
      <c r="Y286" s="19">
        <f t="shared" si="59"/>
        <v>20870.000410256409</v>
      </c>
      <c r="Z286" s="19">
        <f t="shared" si="60"/>
        <v>250440.00205128203</v>
      </c>
      <c r="AA286" s="19">
        <f t="shared" si="61"/>
        <v>1001759.997948718</v>
      </c>
      <c r="AB286" s="19">
        <f t="shared" si="62"/>
        <v>250440.00492307689</v>
      </c>
      <c r="AC286" s="19">
        <f t="shared" si="63"/>
        <v>751319.99302564119</v>
      </c>
      <c r="AD286" s="19">
        <f t="shared" si="64"/>
        <v>250440.00492307689</v>
      </c>
      <c r="AE286" s="19">
        <f t="shared" si="65"/>
        <v>500879.9881025643</v>
      </c>
      <c r="AF286" s="19">
        <f t="shared" si="66"/>
        <v>250440.00492307689</v>
      </c>
      <c r="AG286" s="19">
        <f t="shared" si="67"/>
        <v>250439.9831794874</v>
      </c>
      <c r="AH286" s="19">
        <f t="shared" si="68"/>
        <v>250439.9831794874</v>
      </c>
      <c r="AI286" s="19">
        <f t="shared" si="69"/>
        <v>0</v>
      </c>
      <c r="AJ286" s="19">
        <f t="shared" si="70"/>
        <v>0</v>
      </c>
      <c r="AK286" s="20">
        <f t="shared" si="71"/>
        <v>0</v>
      </c>
    </row>
    <row r="287" spans="2:37" s="3" customFormat="1" ht="95.25" hidden="1" customHeight="1" outlineLevel="1" x14ac:dyDescent="0.2">
      <c r="B287" s="15" t="s">
        <v>237</v>
      </c>
      <c r="C287" s="16" t="s">
        <v>44</v>
      </c>
      <c r="D287" s="17">
        <v>195</v>
      </c>
      <c r="E287" s="10" t="s">
        <v>104</v>
      </c>
      <c r="F287" s="10" t="s">
        <v>86</v>
      </c>
      <c r="G287" s="33">
        <v>7986</v>
      </c>
      <c r="H287" s="18">
        <f>IFERROR(INDEX(#REF!,MATCH(G287,#REF!,0)),G287)</f>
        <v>7986</v>
      </c>
      <c r="I287" s="11"/>
      <c r="J287" s="11" t="s">
        <v>68</v>
      </c>
      <c r="K287" s="11"/>
      <c r="L287" s="11" t="s">
        <v>1407</v>
      </c>
      <c r="M287" s="11">
        <v>0</v>
      </c>
      <c r="N287" s="19">
        <v>3054677.83</v>
      </c>
      <c r="O287" s="19">
        <v>5135974.93</v>
      </c>
      <c r="P287" s="19">
        <v>5135974.93</v>
      </c>
      <c r="Q287" s="19">
        <v>3555674.93</v>
      </c>
      <c r="R287" s="13">
        <f t="shared" si="58"/>
        <v>1580299.9999999995</v>
      </c>
      <c r="S287" s="11"/>
      <c r="T287" s="19">
        <v>184368.31</v>
      </c>
      <c r="U287" s="11"/>
      <c r="V287" s="19">
        <v>5135974.93</v>
      </c>
      <c r="W287" s="19">
        <v>3740043.24</v>
      </c>
      <c r="X287" s="19">
        <v>1395931.69</v>
      </c>
      <c r="Y287" s="19">
        <f t="shared" si="59"/>
        <v>26338.332974358971</v>
      </c>
      <c r="Z287" s="19">
        <f t="shared" si="60"/>
        <v>316059.97487179487</v>
      </c>
      <c r="AA287" s="19">
        <f t="shared" si="61"/>
        <v>1264240.0251282046</v>
      </c>
      <c r="AB287" s="19">
        <f t="shared" si="62"/>
        <v>316059.99569230765</v>
      </c>
      <c r="AC287" s="19">
        <f t="shared" si="63"/>
        <v>948180.02943589701</v>
      </c>
      <c r="AD287" s="19">
        <f t="shared" si="64"/>
        <v>316059.99569230765</v>
      </c>
      <c r="AE287" s="19">
        <f t="shared" si="65"/>
        <v>632120.03374358942</v>
      </c>
      <c r="AF287" s="19">
        <f t="shared" si="66"/>
        <v>316059.99569230765</v>
      </c>
      <c r="AG287" s="19">
        <f t="shared" si="67"/>
        <v>316060.03805128176</v>
      </c>
      <c r="AH287" s="19">
        <f t="shared" si="68"/>
        <v>316059.99569230765</v>
      </c>
      <c r="AI287" s="19">
        <f t="shared" si="69"/>
        <v>4.2358974111266434E-2</v>
      </c>
      <c r="AJ287" s="19">
        <f t="shared" si="70"/>
        <v>4.2358974111266434E-2</v>
      </c>
      <c r="AK287" s="20">
        <f t="shared" si="71"/>
        <v>0</v>
      </c>
    </row>
    <row r="288" spans="2:37" s="3" customFormat="1" ht="74.25" hidden="1" customHeight="1" outlineLevel="1" x14ac:dyDescent="0.2">
      <c r="B288" s="15" t="s">
        <v>238</v>
      </c>
      <c r="C288" s="16" t="s">
        <v>44</v>
      </c>
      <c r="D288" s="17">
        <v>195</v>
      </c>
      <c r="E288" s="10" t="s">
        <v>132</v>
      </c>
      <c r="F288" s="10" t="s">
        <v>93</v>
      </c>
      <c r="G288" s="33">
        <v>7987</v>
      </c>
      <c r="H288" s="18">
        <f>IFERROR(INDEX(#REF!,MATCH(G288,#REF!,0)),G288)</f>
        <v>7987</v>
      </c>
      <c r="I288" s="11"/>
      <c r="J288" s="11" t="s">
        <v>68</v>
      </c>
      <c r="K288" s="11"/>
      <c r="L288" s="11" t="s">
        <v>808</v>
      </c>
      <c r="M288" s="11">
        <v>0</v>
      </c>
      <c r="N288" s="19">
        <v>2361831.81</v>
      </c>
      <c r="O288" s="19">
        <v>3981900.04</v>
      </c>
      <c r="P288" s="19">
        <v>3981900.04</v>
      </c>
      <c r="Q288" s="19">
        <v>2756700.04</v>
      </c>
      <c r="R288" s="13">
        <f t="shared" si="58"/>
        <v>1225200</v>
      </c>
      <c r="S288" s="11"/>
      <c r="T288" s="19">
        <v>142940</v>
      </c>
      <c r="U288" s="11"/>
      <c r="V288" s="19">
        <v>3981900.04</v>
      </c>
      <c r="W288" s="19">
        <v>2899640.04</v>
      </c>
      <c r="X288" s="19">
        <v>1082260</v>
      </c>
      <c r="Y288" s="19">
        <f t="shared" si="59"/>
        <v>20420.000205128206</v>
      </c>
      <c r="Z288" s="19">
        <f t="shared" si="60"/>
        <v>245040.00102564105</v>
      </c>
      <c r="AA288" s="19">
        <f t="shared" si="61"/>
        <v>980159.9989743589</v>
      </c>
      <c r="AB288" s="19">
        <f t="shared" si="62"/>
        <v>245040.00246153848</v>
      </c>
      <c r="AC288" s="19">
        <f t="shared" si="63"/>
        <v>735119.99651282048</v>
      </c>
      <c r="AD288" s="19">
        <f t="shared" si="64"/>
        <v>245040.00246153848</v>
      </c>
      <c r="AE288" s="19">
        <f t="shared" si="65"/>
        <v>490079.994051282</v>
      </c>
      <c r="AF288" s="19">
        <f t="shared" si="66"/>
        <v>245040.00246153848</v>
      </c>
      <c r="AG288" s="19">
        <f t="shared" si="67"/>
        <v>245039.99158974353</v>
      </c>
      <c r="AH288" s="19">
        <f t="shared" si="68"/>
        <v>245039.99158974353</v>
      </c>
      <c r="AI288" s="19">
        <f t="shared" si="69"/>
        <v>0</v>
      </c>
      <c r="AJ288" s="19">
        <f t="shared" si="70"/>
        <v>0</v>
      </c>
      <c r="AK288" s="20">
        <f t="shared" si="71"/>
        <v>0</v>
      </c>
    </row>
    <row r="289" spans="2:37" s="3" customFormat="1" ht="84.75" hidden="1" customHeight="1" outlineLevel="1" x14ac:dyDescent="0.2">
      <c r="B289" s="15" t="s">
        <v>239</v>
      </c>
      <c r="C289" s="16" t="s">
        <v>44</v>
      </c>
      <c r="D289" s="17">
        <v>180</v>
      </c>
      <c r="E289" s="10" t="s">
        <v>175</v>
      </c>
      <c r="F289" s="10" t="s">
        <v>81</v>
      </c>
      <c r="G289" s="33">
        <v>7988</v>
      </c>
      <c r="H289" s="18">
        <f>IFERROR(INDEX(#REF!,MATCH(G289,#REF!,0)),G289)</f>
        <v>7988</v>
      </c>
      <c r="I289" s="11"/>
      <c r="J289" s="11" t="s">
        <v>68</v>
      </c>
      <c r="K289" s="11"/>
      <c r="L289" s="11" t="s">
        <v>808</v>
      </c>
      <c r="M289" s="11">
        <v>0</v>
      </c>
      <c r="N289" s="19">
        <v>36555.96</v>
      </c>
      <c r="O289" s="19">
        <v>63200.25</v>
      </c>
      <c r="P289" s="19">
        <v>63200.25</v>
      </c>
      <c r="Q289" s="19">
        <v>47400.25</v>
      </c>
      <c r="R289" s="13">
        <f t="shared" si="58"/>
        <v>15800</v>
      </c>
      <c r="S289" s="11"/>
      <c r="T289" s="19">
        <v>2457.77</v>
      </c>
      <c r="U289" s="11"/>
      <c r="V289" s="19">
        <v>63200.25</v>
      </c>
      <c r="W289" s="19">
        <v>49858.02</v>
      </c>
      <c r="X289" s="19">
        <v>13342.23</v>
      </c>
      <c r="Y289" s="19">
        <f t="shared" si="59"/>
        <v>351.11250000000001</v>
      </c>
      <c r="Z289" s="19">
        <f t="shared" si="60"/>
        <v>4213.3325000000004</v>
      </c>
      <c r="AA289" s="19">
        <f t="shared" si="61"/>
        <v>11586.6675</v>
      </c>
      <c r="AB289" s="19">
        <f t="shared" si="62"/>
        <v>4213.3500000000004</v>
      </c>
      <c r="AC289" s="19">
        <f t="shared" si="63"/>
        <v>7373.3174999999992</v>
      </c>
      <c r="AD289" s="19">
        <f t="shared" si="64"/>
        <v>4213.3500000000004</v>
      </c>
      <c r="AE289" s="19">
        <f t="shared" si="65"/>
        <v>3159.9674999999988</v>
      </c>
      <c r="AF289" s="19">
        <f t="shared" si="66"/>
        <v>3159.9674999999988</v>
      </c>
      <c r="AG289" s="19">
        <f t="shared" si="67"/>
        <v>0</v>
      </c>
      <c r="AH289" s="19">
        <f t="shared" si="68"/>
        <v>0</v>
      </c>
      <c r="AI289" s="19">
        <f t="shared" si="69"/>
        <v>0</v>
      </c>
      <c r="AJ289" s="19">
        <f t="shared" si="70"/>
        <v>0</v>
      </c>
      <c r="AK289" s="20">
        <f t="shared" si="71"/>
        <v>0</v>
      </c>
    </row>
    <row r="290" spans="2:37" s="3" customFormat="1" ht="74.25" hidden="1" customHeight="1" outlineLevel="1" x14ac:dyDescent="0.2">
      <c r="B290" s="15" t="s">
        <v>240</v>
      </c>
      <c r="C290" s="16" t="s">
        <v>44</v>
      </c>
      <c r="D290" s="17">
        <v>195</v>
      </c>
      <c r="E290" s="10" t="s">
        <v>241</v>
      </c>
      <c r="F290" s="10" t="s">
        <v>86</v>
      </c>
      <c r="G290" s="33">
        <v>7991</v>
      </c>
      <c r="H290" s="18">
        <f>IFERROR(INDEX(#REF!,MATCH(G290,#REF!,0)),G290)</f>
        <v>7991</v>
      </c>
      <c r="I290" s="11"/>
      <c r="J290" s="11" t="s">
        <v>68</v>
      </c>
      <c r="K290" s="11"/>
      <c r="L290" s="11" t="s">
        <v>808</v>
      </c>
      <c r="M290" s="11">
        <v>0</v>
      </c>
      <c r="N290" s="19">
        <v>6794.42</v>
      </c>
      <c r="O290" s="19">
        <v>62724.97</v>
      </c>
      <c r="P290" s="19">
        <v>62724.97</v>
      </c>
      <c r="Q290" s="19">
        <v>43424.97</v>
      </c>
      <c r="R290" s="13">
        <f t="shared" si="58"/>
        <v>19300</v>
      </c>
      <c r="S290" s="11"/>
      <c r="T290" s="19">
        <v>2251.69</v>
      </c>
      <c r="U290" s="11"/>
      <c r="V290" s="19">
        <v>62724.97</v>
      </c>
      <c r="W290" s="19">
        <v>45676.66</v>
      </c>
      <c r="X290" s="19">
        <v>17048.310000000001</v>
      </c>
      <c r="Y290" s="19">
        <f t="shared" si="59"/>
        <v>321.66651282051282</v>
      </c>
      <c r="Z290" s="19">
        <f t="shared" si="60"/>
        <v>3860.022564102564</v>
      </c>
      <c r="AA290" s="19">
        <f t="shared" si="61"/>
        <v>15439.977435897435</v>
      </c>
      <c r="AB290" s="19">
        <f t="shared" si="62"/>
        <v>3859.9981538461539</v>
      </c>
      <c r="AC290" s="19">
        <f t="shared" si="63"/>
        <v>11579.979282051281</v>
      </c>
      <c r="AD290" s="19">
        <f t="shared" si="64"/>
        <v>3859.9981538461539</v>
      </c>
      <c r="AE290" s="19">
        <f t="shared" si="65"/>
        <v>7719.9811282051269</v>
      </c>
      <c r="AF290" s="19">
        <f t="shared" si="66"/>
        <v>3859.9981538461539</v>
      </c>
      <c r="AG290" s="19">
        <f t="shared" si="67"/>
        <v>3859.982974358973</v>
      </c>
      <c r="AH290" s="19">
        <f t="shared" si="68"/>
        <v>3859.982974358973</v>
      </c>
      <c r="AI290" s="19">
        <f t="shared" si="69"/>
        <v>0</v>
      </c>
      <c r="AJ290" s="19">
        <f t="shared" si="70"/>
        <v>0</v>
      </c>
      <c r="AK290" s="20">
        <f t="shared" si="71"/>
        <v>0</v>
      </c>
    </row>
    <row r="291" spans="2:37" s="3" customFormat="1" ht="74.25" hidden="1" customHeight="1" outlineLevel="1" x14ac:dyDescent="0.2">
      <c r="B291" s="15" t="s">
        <v>240</v>
      </c>
      <c r="C291" s="16" t="s">
        <v>44</v>
      </c>
      <c r="D291" s="17">
        <v>195</v>
      </c>
      <c r="E291" s="10" t="s">
        <v>241</v>
      </c>
      <c r="F291" s="10" t="s">
        <v>86</v>
      </c>
      <c r="G291" s="33">
        <v>7992</v>
      </c>
      <c r="H291" s="18">
        <f>IFERROR(INDEX(#REF!,MATCH(G291,#REF!,0)),G291)</f>
        <v>7992</v>
      </c>
      <c r="I291" s="11"/>
      <c r="J291" s="11" t="s">
        <v>68</v>
      </c>
      <c r="K291" s="11"/>
      <c r="L291" s="11" t="s">
        <v>808</v>
      </c>
      <c r="M291" s="11">
        <v>0</v>
      </c>
      <c r="N291" s="19">
        <v>6794.42</v>
      </c>
      <c r="O291" s="19">
        <v>62724.97</v>
      </c>
      <c r="P291" s="19">
        <v>62724.97</v>
      </c>
      <c r="Q291" s="19">
        <v>43424.97</v>
      </c>
      <c r="R291" s="13">
        <f t="shared" si="58"/>
        <v>19300</v>
      </c>
      <c r="S291" s="11"/>
      <c r="T291" s="19">
        <v>2251.69</v>
      </c>
      <c r="U291" s="11"/>
      <c r="V291" s="19">
        <v>62724.97</v>
      </c>
      <c r="W291" s="19">
        <v>45676.66</v>
      </c>
      <c r="X291" s="19">
        <v>17048.310000000001</v>
      </c>
      <c r="Y291" s="19">
        <f t="shared" si="59"/>
        <v>321.66651282051282</v>
      </c>
      <c r="Z291" s="19">
        <f t="shared" si="60"/>
        <v>3860.022564102564</v>
      </c>
      <c r="AA291" s="19">
        <f t="shared" si="61"/>
        <v>15439.977435897435</v>
      </c>
      <c r="AB291" s="19">
        <f t="shared" si="62"/>
        <v>3859.9981538461539</v>
      </c>
      <c r="AC291" s="19">
        <f t="shared" si="63"/>
        <v>11579.979282051281</v>
      </c>
      <c r="AD291" s="19">
        <f t="shared" si="64"/>
        <v>3859.9981538461539</v>
      </c>
      <c r="AE291" s="19">
        <f t="shared" si="65"/>
        <v>7719.9811282051269</v>
      </c>
      <c r="AF291" s="19">
        <f t="shared" si="66"/>
        <v>3859.9981538461539</v>
      </c>
      <c r="AG291" s="19">
        <f t="shared" si="67"/>
        <v>3859.982974358973</v>
      </c>
      <c r="AH291" s="19">
        <f t="shared" si="68"/>
        <v>3859.982974358973</v>
      </c>
      <c r="AI291" s="19">
        <f t="shared" si="69"/>
        <v>0</v>
      </c>
      <c r="AJ291" s="19">
        <f t="shared" si="70"/>
        <v>0</v>
      </c>
      <c r="AK291" s="20">
        <f t="shared" si="71"/>
        <v>0</v>
      </c>
    </row>
    <row r="292" spans="2:37" s="3" customFormat="1" ht="74.25" hidden="1" customHeight="1" outlineLevel="1" x14ac:dyDescent="0.2">
      <c r="B292" s="15" t="s">
        <v>242</v>
      </c>
      <c r="C292" s="16" t="s">
        <v>44</v>
      </c>
      <c r="D292" s="17">
        <v>53</v>
      </c>
      <c r="E292" s="10" t="s">
        <v>184</v>
      </c>
      <c r="F292" s="10" t="s">
        <v>81</v>
      </c>
      <c r="G292" s="33">
        <v>7995</v>
      </c>
      <c r="H292" s="18">
        <f>IFERROR(INDEX(#REF!,MATCH(G292,#REF!,0)),G292)</f>
        <v>7995</v>
      </c>
      <c r="I292" s="11"/>
      <c r="J292" s="11" t="s">
        <v>68</v>
      </c>
      <c r="K292" s="11"/>
      <c r="L292" s="11" t="s">
        <v>808</v>
      </c>
      <c r="M292" s="11">
        <v>0</v>
      </c>
      <c r="N292" s="19">
        <v>10069.700000000001</v>
      </c>
      <c r="O292" s="19">
        <v>47300</v>
      </c>
      <c r="P292" s="19">
        <v>756986.52</v>
      </c>
      <c r="Q292" s="19">
        <v>709686.52</v>
      </c>
      <c r="R292" s="13">
        <f t="shared" si="58"/>
        <v>47300</v>
      </c>
      <c r="S292" s="11"/>
      <c r="T292" s="19">
        <v>6247.15</v>
      </c>
      <c r="U292" s="11"/>
      <c r="V292" s="19">
        <v>756986.52</v>
      </c>
      <c r="W292" s="19">
        <v>715933.67</v>
      </c>
      <c r="X292" s="19">
        <v>41052.85</v>
      </c>
      <c r="Y292" s="19">
        <f t="shared" si="59"/>
        <v>892.45283018867929</v>
      </c>
      <c r="Z292" s="19">
        <f t="shared" si="60"/>
        <v>10709.414150943396</v>
      </c>
      <c r="AA292" s="19">
        <f t="shared" si="61"/>
        <v>36590.585849056602</v>
      </c>
      <c r="AB292" s="19">
        <f t="shared" si="62"/>
        <v>10709.433962264151</v>
      </c>
      <c r="AC292" s="19">
        <f t="shared" si="63"/>
        <v>25881.151886792453</v>
      </c>
      <c r="AD292" s="19">
        <f t="shared" si="64"/>
        <v>10709.433962264151</v>
      </c>
      <c r="AE292" s="19">
        <f t="shared" si="65"/>
        <v>15171.717924528302</v>
      </c>
      <c r="AF292" s="19">
        <f t="shared" si="66"/>
        <v>10709.433962264151</v>
      </c>
      <c r="AG292" s="19">
        <f t="shared" si="67"/>
        <v>4462.2839622641513</v>
      </c>
      <c r="AH292" s="19">
        <f t="shared" si="68"/>
        <v>4462.2839622641513</v>
      </c>
      <c r="AI292" s="19">
        <f t="shared" si="69"/>
        <v>0</v>
      </c>
      <c r="AJ292" s="19">
        <f t="shared" si="70"/>
        <v>0</v>
      </c>
      <c r="AK292" s="20">
        <f t="shared" si="71"/>
        <v>0</v>
      </c>
    </row>
    <row r="293" spans="2:37" s="3" customFormat="1" ht="74.25" hidden="1" customHeight="1" outlineLevel="1" x14ac:dyDescent="0.2">
      <c r="B293" s="15" t="s">
        <v>243</v>
      </c>
      <c r="C293" s="16" t="s">
        <v>44</v>
      </c>
      <c r="D293" s="17">
        <v>53</v>
      </c>
      <c r="E293" s="10" t="s">
        <v>184</v>
      </c>
      <c r="F293" s="10" t="s">
        <v>81</v>
      </c>
      <c r="G293" s="33">
        <v>7996</v>
      </c>
      <c r="H293" s="18">
        <f>IFERROR(INDEX(#REF!,MATCH(G293,#REF!,0)),G293)</f>
        <v>7996</v>
      </c>
      <c r="I293" s="11"/>
      <c r="J293" s="11" t="s">
        <v>68</v>
      </c>
      <c r="K293" s="11"/>
      <c r="L293" s="11" t="s">
        <v>808</v>
      </c>
      <c r="M293" s="11">
        <v>0</v>
      </c>
      <c r="N293" s="19">
        <v>10069.700000000001</v>
      </c>
      <c r="O293" s="19">
        <v>47300</v>
      </c>
      <c r="P293" s="19">
        <v>756986.52</v>
      </c>
      <c r="Q293" s="19">
        <v>709686.52</v>
      </c>
      <c r="R293" s="13">
        <f t="shared" si="58"/>
        <v>47300</v>
      </c>
      <c r="S293" s="11"/>
      <c r="T293" s="19">
        <v>6247.15</v>
      </c>
      <c r="U293" s="11"/>
      <c r="V293" s="19">
        <v>756986.52</v>
      </c>
      <c r="W293" s="19">
        <v>715933.67</v>
      </c>
      <c r="X293" s="19">
        <v>41052.85</v>
      </c>
      <c r="Y293" s="19">
        <f t="shared" si="59"/>
        <v>892.45283018867929</v>
      </c>
      <c r="Z293" s="19">
        <f t="shared" si="60"/>
        <v>10709.414150943396</v>
      </c>
      <c r="AA293" s="19">
        <f t="shared" si="61"/>
        <v>36590.585849056602</v>
      </c>
      <c r="AB293" s="19">
        <f t="shared" si="62"/>
        <v>10709.433962264151</v>
      </c>
      <c r="AC293" s="19">
        <f t="shared" si="63"/>
        <v>25881.151886792453</v>
      </c>
      <c r="AD293" s="19">
        <f t="shared" si="64"/>
        <v>10709.433962264151</v>
      </c>
      <c r="AE293" s="19">
        <f t="shared" si="65"/>
        <v>15171.717924528302</v>
      </c>
      <c r="AF293" s="19">
        <f t="shared" si="66"/>
        <v>10709.433962264151</v>
      </c>
      <c r="AG293" s="19">
        <f t="shared" si="67"/>
        <v>4462.2839622641513</v>
      </c>
      <c r="AH293" s="19">
        <f t="shared" si="68"/>
        <v>4462.2839622641513</v>
      </c>
      <c r="AI293" s="19">
        <f t="shared" si="69"/>
        <v>0</v>
      </c>
      <c r="AJ293" s="19">
        <f t="shared" si="70"/>
        <v>0</v>
      </c>
      <c r="AK293" s="20">
        <f t="shared" si="71"/>
        <v>0</v>
      </c>
    </row>
    <row r="294" spans="2:37" s="3" customFormat="1" ht="74.25" hidden="1" customHeight="1" outlineLevel="1" x14ac:dyDescent="0.2">
      <c r="B294" s="15" t="s">
        <v>243</v>
      </c>
      <c r="C294" s="16" t="s">
        <v>44</v>
      </c>
      <c r="D294" s="17">
        <v>53</v>
      </c>
      <c r="E294" s="10" t="s">
        <v>184</v>
      </c>
      <c r="F294" s="10" t="s">
        <v>81</v>
      </c>
      <c r="G294" s="33">
        <v>7997</v>
      </c>
      <c r="H294" s="18">
        <f>IFERROR(INDEX(#REF!,MATCH(G294,#REF!,0)),G294)</f>
        <v>7997</v>
      </c>
      <c r="I294" s="11"/>
      <c r="J294" s="11" t="s">
        <v>68</v>
      </c>
      <c r="K294" s="11"/>
      <c r="L294" s="11" t="s">
        <v>808</v>
      </c>
      <c r="M294" s="11">
        <v>0</v>
      </c>
      <c r="N294" s="19">
        <v>10069.700000000001</v>
      </c>
      <c r="O294" s="19">
        <v>47300</v>
      </c>
      <c r="P294" s="19">
        <v>756986.52</v>
      </c>
      <c r="Q294" s="19">
        <v>709686.52</v>
      </c>
      <c r="R294" s="13">
        <f t="shared" si="58"/>
        <v>47300</v>
      </c>
      <c r="S294" s="11"/>
      <c r="T294" s="19">
        <v>6247.15</v>
      </c>
      <c r="U294" s="11"/>
      <c r="V294" s="19">
        <v>756986.52</v>
      </c>
      <c r="W294" s="19">
        <v>715933.67</v>
      </c>
      <c r="X294" s="19">
        <v>41052.85</v>
      </c>
      <c r="Y294" s="19">
        <f t="shared" si="59"/>
        <v>892.45283018867929</v>
      </c>
      <c r="Z294" s="19">
        <f t="shared" si="60"/>
        <v>10709.414150943396</v>
      </c>
      <c r="AA294" s="19">
        <f t="shared" si="61"/>
        <v>36590.585849056602</v>
      </c>
      <c r="AB294" s="19">
        <f t="shared" si="62"/>
        <v>10709.433962264151</v>
      </c>
      <c r="AC294" s="19">
        <f t="shared" si="63"/>
        <v>25881.151886792453</v>
      </c>
      <c r="AD294" s="19">
        <f t="shared" si="64"/>
        <v>10709.433962264151</v>
      </c>
      <c r="AE294" s="19">
        <f t="shared" si="65"/>
        <v>15171.717924528302</v>
      </c>
      <c r="AF294" s="19">
        <f t="shared" si="66"/>
        <v>10709.433962264151</v>
      </c>
      <c r="AG294" s="19">
        <f t="shared" si="67"/>
        <v>4462.2839622641513</v>
      </c>
      <c r="AH294" s="19">
        <f t="shared" si="68"/>
        <v>4462.2839622641513</v>
      </c>
      <c r="AI294" s="19">
        <f t="shared" si="69"/>
        <v>0</v>
      </c>
      <c r="AJ294" s="19">
        <f t="shared" si="70"/>
        <v>0</v>
      </c>
      <c r="AK294" s="20">
        <f t="shared" si="71"/>
        <v>0</v>
      </c>
    </row>
    <row r="295" spans="2:37" s="3" customFormat="1" ht="74.25" hidden="1" customHeight="1" outlineLevel="1" x14ac:dyDescent="0.2">
      <c r="B295" s="15" t="s">
        <v>242</v>
      </c>
      <c r="C295" s="16" t="s">
        <v>44</v>
      </c>
      <c r="D295" s="17">
        <v>53</v>
      </c>
      <c r="E295" s="10" t="s">
        <v>184</v>
      </c>
      <c r="F295" s="10" t="s">
        <v>81</v>
      </c>
      <c r="G295" s="33">
        <v>7998</v>
      </c>
      <c r="H295" s="18">
        <f>IFERROR(INDEX(#REF!,MATCH(G295,#REF!,0)),G295)</f>
        <v>7998</v>
      </c>
      <c r="I295" s="11"/>
      <c r="J295" s="11" t="s">
        <v>68</v>
      </c>
      <c r="K295" s="11"/>
      <c r="L295" s="11" t="s">
        <v>808</v>
      </c>
      <c r="M295" s="11">
        <v>0</v>
      </c>
      <c r="N295" s="19">
        <v>10069.700000000001</v>
      </c>
      <c r="O295" s="19">
        <v>47300</v>
      </c>
      <c r="P295" s="19">
        <v>756986.52</v>
      </c>
      <c r="Q295" s="19">
        <v>709686.52</v>
      </c>
      <c r="R295" s="13">
        <f t="shared" si="58"/>
        <v>47300</v>
      </c>
      <c r="S295" s="11"/>
      <c r="T295" s="19">
        <v>6247.15</v>
      </c>
      <c r="U295" s="11"/>
      <c r="V295" s="19">
        <v>756986.52</v>
      </c>
      <c r="W295" s="19">
        <v>715933.67</v>
      </c>
      <c r="X295" s="19">
        <v>41052.85</v>
      </c>
      <c r="Y295" s="19">
        <f t="shared" si="59"/>
        <v>892.45283018867929</v>
      </c>
      <c r="Z295" s="19">
        <f t="shared" si="60"/>
        <v>10709.414150943396</v>
      </c>
      <c r="AA295" s="19">
        <f t="shared" si="61"/>
        <v>36590.585849056602</v>
      </c>
      <c r="AB295" s="19">
        <f t="shared" si="62"/>
        <v>10709.433962264151</v>
      </c>
      <c r="AC295" s="19">
        <f t="shared" si="63"/>
        <v>25881.151886792453</v>
      </c>
      <c r="AD295" s="19">
        <f t="shared" si="64"/>
        <v>10709.433962264151</v>
      </c>
      <c r="AE295" s="19">
        <f t="shared" si="65"/>
        <v>15171.717924528302</v>
      </c>
      <c r="AF295" s="19">
        <f t="shared" si="66"/>
        <v>10709.433962264151</v>
      </c>
      <c r="AG295" s="19">
        <f t="shared" si="67"/>
        <v>4462.2839622641513</v>
      </c>
      <c r="AH295" s="19">
        <f t="shared" si="68"/>
        <v>4462.2839622641513</v>
      </c>
      <c r="AI295" s="19">
        <f t="shared" si="69"/>
        <v>0</v>
      </c>
      <c r="AJ295" s="19">
        <f t="shared" si="70"/>
        <v>0</v>
      </c>
      <c r="AK295" s="20">
        <f t="shared" si="71"/>
        <v>0</v>
      </c>
    </row>
    <row r="296" spans="2:37" s="3" customFormat="1" ht="74.25" hidden="1" customHeight="1" outlineLevel="1" x14ac:dyDescent="0.2">
      <c r="B296" s="15" t="s">
        <v>244</v>
      </c>
      <c r="C296" s="16" t="s">
        <v>44</v>
      </c>
      <c r="D296" s="17">
        <v>153</v>
      </c>
      <c r="E296" s="10" t="s">
        <v>184</v>
      </c>
      <c r="F296" s="10" t="s">
        <v>81</v>
      </c>
      <c r="G296" s="33">
        <v>7999</v>
      </c>
      <c r="H296" s="18">
        <f>IFERROR(INDEX(#REF!,MATCH(G296,#REF!,0)),G296)</f>
        <v>7999</v>
      </c>
      <c r="I296" s="11"/>
      <c r="J296" s="11" t="s">
        <v>68</v>
      </c>
      <c r="K296" s="11"/>
      <c r="L296" s="11" t="s">
        <v>1407</v>
      </c>
      <c r="M296" s="11">
        <v>0</v>
      </c>
      <c r="N296" s="19">
        <v>15795.81</v>
      </c>
      <c r="O296" s="19">
        <v>12600</v>
      </c>
      <c r="P296" s="19">
        <v>201538.6</v>
      </c>
      <c r="Q296" s="19">
        <v>188938.6</v>
      </c>
      <c r="R296" s="13">
        <f t="shared" si="58"/>
        <v>12600</v>
      </c>
      <c r="S296" s="11"/>
      <c r="T296" s="22">
        <v>576.45000000000005</v>
      </c>
      <c r="U296" s="11"/>
      <c r="V296" s="19">
        <v>201538.6</v>
      </c>
      <c r="W296" s="19">
        <v>189515.05</v>
      </c>
      <c r="X296" s="19">
        <v>12023.55</v>
      </c>
      <c r="Y296" s="19">
        <f t="shared" si="59"/>
        <v>82.352941176470594</v>
      </c>
      <c r="Z296" s="19">
        <f t="shared" si="60"/>
        <v>988.21470588235297</v>
      </c>
      <c r="AA296" s="19">
        <f t="shared" si="61"/>
        <v>11611.785294117646</v>
      </c>
      <c r="AB296" s="19">
        <f t="shared" si="62"/>
        <v>988.23529411764707</v>
      </c>
      <c r="AC296" s="19">
        <f t="shared" si="63"/>
        <v>10623.55</v>
      </c>
      <c r="AD296" s="19">
        <f t="shared" si="64"/>
        <v>988.23529411764707</v>
      </c>
      <c r="AE296" s="19">
        <f t="shared" si="65"/>
        <v>9635.3147058823524</v>
      </c>
      <c r="AF296" s="19">
        <f t="shared" si="66"/>
        <v>988.23529411764707</v>
      </c>
      <c r="AG296" s="19">
        <f t="shared" si="67"/>
        <v>8647.0794117647056</v>
      </c>
      <c r="AH296" s="19">
        <f t="shared" si="68"/>
        <v>988.23529411764707</v>
      </c>
      <c r="AI296" s="19">
        <f t="shared" si="69"/>
        <v>7658.8441176470587</v>
      </c>
      <c r="AJ296" s="19">
        <f t="shared" si="70"/>
        <v>988.23529411764707</v>
      </c>
      <c r="AK296" s="20">
        <f t="shared" si="71"/>
        <v>6670.6088235294119</v>
      </c>
    </row>
    <row r="297" spans="2:37" s="3" customFormat="1" ht="74.25" hidden="1" customHeight="1" outlineLevel="1" x14ac:dyDescent="0.2">
      <c r="B297" s="15" t="s">
        <v>242</v>
      </c>
      <c r="C297" s="16" t="s">
        <v>44</v>
      </c>
      <c r="D297" s="17">
        <v>53</v>
      </c>
      <c r="E297" s="10" t="s">
        <v>184</v>
      </c>
      <c r="F297" s="10" t="s">
        <v>81</v>
      </c>
      <c r="G297" s="33">
        <v>8000</v>
      </c>
      <c r="H297" s="18">
        <f>IFERROR(INDEX(#REF!,MATCH(G297,#REF!,0)),G297)</f>
        <v>8000</v>
      </c>
      <c r="I297" s="11"/>
      <c r="J297" s="11" t="s">
        <v>68</v>
      </c>
      <c r="K297" s="11"/>
      <c r="L297" s="11" t="s">
        <v>808</v>
      </c>
      <c r="M297" s="11">
        <v>0</v>
      </c>
      <c r="N297" s="19">
        <v>18590.21</v>
      </c>
      <c r="O297" s="19">
        <v>47300</v>
      </c>
      <c r="P297" s="19">
        <v>756889.94</v>
      </c>
      <c r="Q297" s="19">
        <v>709589.94</v>
      </c>
      <c r="R297" s="13">
        <f t="shared" si="58"/>
        <v>47300</v>
      </c>
      <c r="S297" s="11"/>
      <c r="T297" s="19">
        <v>6247.15</v>
      </c>
      <c r="U297" s="11"/>
      <c r="V297" s="19">
        <v>756889.94</v>
      </c>
      <c r="W297" s="19">
        <v>715837.09</v>
      </c>
      <c r="X297" s="19">
        <v>41052.85</v>
      </c>
      <c r="Y297" s="19">
        <f t="shared" si="59"/>
        <v>892.45283018867929</v>
      </c>
      <c r="Z297" s="19">
        <f t="shared" si="60"/>
        <v>10709.414150943396</v>
      </c>
      <c r="AA297" s="19">
        <f t="shared" si="61"/>
        <v>36590.585849056602</v>
      </c>
      <c r="AB297" s="19">
        <f t="shared" si="62"/>
        <v>10709.433962264151</v>
      </c>
      <c r="AC297" s="19">
        <f t="shared" si="63"/>
        <v>25881.151886792453</v>
      </c>
      <c r="AD297" s="19">
        <f t="shared" si="64"/>
        <v>10709.433962264151</v>
      </c>
      <c r="AE297" s="19">
        <f t="shared" si="65"/>
        <v>15171.717924528302</v>
      </c>
      <c r="AF297" s="19">
        <f t="shared" si="66"/>
        <v>10709.433962264151</v>
      </c>
      <c r="AG297" s="19">
        <f t="shared" si="67"/>
        <v>4462.2839622641513</v>
      </c>
      <c r="AH297" s="19">
        <f t="shared" si="68"/>
        <v>4462.2839622641513</v>
      </c>
      <c r="AI297" s="19">
        <f t="shared" si="69"/>
        <v>0</v>
      </c>
      <c r="AJ297" s="19">
        <f t="shared" si="70"/>
        <v>0</v>
      </c>
      <c r="AK297" s="20">
        <f t="shared" si="71"/>
        <v>0</v>
      </c>
    </row>
    <row r="298" spans="2:37" s="3" customFormat="1" ht="74.25" hidden="1" customHeight="1" outlineLevel="1" x14ac:dyDescent="0.2">
      <c r="B298" s="15" t="s">
        <v>242</v>
      </c>
      <c r="C298" s="16" t="s">
        <v>44</v>
      </c>
      <c r="D298" s="17">
        <v>53</v>
      </c>
      <c r="E298" s="10" t="s">
        <v>184</v>
      </c>
      <c r="F298" s="10" t="s">
        <v>81</v>
      </c>
      <c r="G298" s="33">
        <v>8001</v>
      </c>
      <c r="H298" s="18">
        <f>IFERROR(INDEX(#REF!,MATCH(G298,#REF!,0)),G298)</f>
        <v>8001</v>
      </c>
      <c r="I298" s="11"/>
      <c r="J298" s="11" t="s">
        <v>68</v>
      </c>
      <c r="K298" s="11"/>
      <c r="L298" s="11" t="s">
        <v>808</v>
      </c>
      <c r="M298" s="11">
        <v>0</v>
      </c>
      <c r="N298" s="19">
        <v>18590.21</v>
      </c>
      <c r="O298" s="19">
        <v>47300</v>
      </c>
      <c r="P298" s="19">
        <v>756889.94</v>
      </c>
      <c r="Q298" s="19">
        <v>709589.94</v>
      </c>
      <c r="R298" s="13">
        <f t="shared" si="58"/>
        <v>47300</v>
      </c>
      <c r="S298" s="11"/>
      <c r="T298" s="19">
        <v>6247.15</v>
      </c>
      <c r="U298" s="11"/>
      <c r="V298" s="19">
        <v>756889.94</v>
      </c>
      <c r="W298" s="19">
        <v>715837.09</v>
      </c>
      <c r="X298" s="19">
        <v>41052.85</v>
      </c>
      <c r="Y298" s="19">
        <f t="shared" si="59"/>
        <v>892.45283018867929</v>
      </c>
      <c r="Z298" s="19">
        <f t="shared" si="60"/>
        <v>10709.414150943396</v>
      </c>
      <c r="AA298" s="19">
        <f t="shared" si="61"/>
        <v>36590.585849056602</v>
      </c>
      <c r="AB298" s="19">
        <f t="shared" si="62"/>
        <v>10709.433962264151</v>
      </c>
      <c r="AC298" s="19">
        <f t="shared" si="63"/>
        <v>25881.151886792453</v>
      </c>
      <c r="AD298" s="19">
        <f t="shared" si="64"/>
        <v>10709.433962264151</v>
      </c>
      <c r="AE298" s="19">
        <f t="shared" si="65"/>
        <v>15171.717924528302</v>
      </c>
      <c r="AF298" s="19">
        <f t="shared" si="66"/>
        <v>10709.433962264151</v>
      </c>
      <c r="AG298" s="19">
        <f t="shared" si="67"/>
        <v>4462.2839622641513</v>
      </c>
      <c r="AH298" s="19">
        <f t="shared" si="68"/>
        <v>4462.2839622641513</v>
      </c>
      <c r="AI298" s="19">
        <f t="shared" si="69"/>
        <v>0</v>
      </c>
      <c r="AJ298" s="19">
        <f t="shared" si="70"/>
        <v>0</v>
      </c>
      <c r="AK298" s="20">
        <f t="shared" si="71"/>
        <v>0</v>
      </c>
    </row>
    <row r="299" spans="2:37" s="3" customFormat="1" ht="84.75" hidden="1" customHeight="1" outlineLevel="1" x14ac:dyDescent="0.2">
      <c r="B299" s="15" t="s">
        <v>245</v>
      </c>
      <c r="C299" s="16" t="s">
        <v>44</v>
      </c>
      <c r="D299" s="17">
        <v>195</v>
      </c>
      <c r="E299" s="10" t="s">
        <v>90</v>
      </c>
      <c r="F299" s="10" t="s">
        <v>86</v>
      </c>
      <c r="G299" s="33">
        <v>8011</v>
      </c>
      <c r="H299" s="18">
        <f>IFERROR(INDEX(#REF!,MATCH(G299,#REF!,0)),G299)</f>
        <v>8011</v>
      </c>
      <c r="I299" s="11"/>
      <c r="J299" s="11" t="s">
        <v>68</v>
      </c>
      <c r="K299" s="11"/>
      <c r="L299" s="11" t="s">
        <v>808</v>
      </c>
      <c r="M299" s="11">
        <v>0</v>
      </c>
      <c r="N299" s="19">
        <v>8830.9699999999993</v>
      </c>
      <c r="O299" s="19">
        <v>16574.79</v>
      </c>
      <c r="P299" s="19">
        <v>16574.79</v>
      </c>
      <c r="Q299" s="19">
        <v>11474.79</v>
      </c>
      <c r="R299" s="13">
        <f t="shared" si="58"/>
        <v>5100</v>
      </c>
      <c r="S299" s="11"/>
      <c r="T299" s="22">
        <v>595</v>
      </c>
      <c r="U299" s="11"/>
      <c r="V299" s="19">
        <v>16574.79</v>
      </c>
      <c r="W299" s="19">
        <v>12069.79</v>
      </c>
      <c r="X299" s="19">
        <v>4505</v>
      </c>
      <c r="Y299" s="19">
        <f t="shared" si="59"/>
        <v>84.998923076923077</v>
      </c>
      <c r="Z299" s="19">
        <f t="shared" si="60"/>
        <v>1019.9946153846154</v>
      </c>
      <c r="AA299" s="19">
        <f t="shared" si="61"/>
        <v>4080.0053846153846</v>
      </c>
      <c r="AB299" s="19">
        <f t="shared" si="62"/>
        <v>1019.987076923077</v>
      </c>
      <c r="AC299" s="19">
        <f t="shared" si="63"/>
        <v>3060.0183076923076</v>
      </c>
      <c r="AD299" s="19">
        <f t="shared" si="64"/>
        <v>1019.987076923077</v>
      </c>
      <c r="AE299" s="19">
        <f t="shared" si="65"/>
        <v>2040.0312307692307</v>
      </c>
      <c r="AF299" s="19">
        <f t="shared" si="66"/>
        <v>1019.987076923077</v>
      </c>
      <c r="AG299" s="19">
        <f t="shared" si="67"/>
        <v>1020.0441538461537</v>
      </c>
      <c r="AH299" s="19">
        <f t="shared" si="68"/>
        <v>1019.987076923077</v>
      </c>
      <c r="AI299" s="19">
        <f t="shared" si="69"/>
        <v>5.7076923076692765E-2</v>
      </c>
      <c r="AJ299" s="19">
        <f t="shared" si="70"/>
        <v>5.7076923076692765E-2</v>
      </c>
      <c r="AK299" s="20">
        <f t="shared" si="71"/>
        <v>0</v>
      </c>
    </row>
    <row r="300" spans="2:37" s="3" customFormat="1" ht="84.75" hidden="1" customHeight="1" outlineLevel="1" x14ac:dyDescent="0.2">
      <c r="B300" s="15" t="s">
        <v>245</v>
      </c>
      <c r="C300" s="16" t="s">
        <v>44</v>
      </c>
      <c r="D300" s="17">
        <v>195</v>
      </c>
      <c r="E300" s="10" t="s">
        <v>90</v>
      </c>
      <c r="F300" s="10" t="s">
        <v>86</v>
      </c>
      <c r="G300" s="33">
        <v>8012</v>
      </c>
      <c r="H300" s="18">
        <f>IFERROR(INDEX(#REF!,MATCH(G300,#REF!,0)),G300)</f>
        <v>8012</v>
      </c>
      <c r="I300" s="11"/>
      <c r="J300" s="11" t="s">
        <v>68</v>
      </c>
      <c r="K300" s="11"/>
      <c r="L300" s="11" t="s">
        <v>808</v>
      </c>
      <c r="M300" s="11">
        <v>0</v>
      </c>
      <c r="N300" s="19">
        <v>8830.9699999999993</v>
      </c>
      <c r="O300" s="19">
        <v>16574.79</v>
      </c>
      <c r="P300" s="19">
        <v>16574.79</v>
      </c>
      <c r="Q300" s="19">
        <v>11474.79</v>
      </c>
      <c r="R300" s="13">
        <f t="shared" si="58"/>
        <v>5100</v>
      </c>
      <c r="S300" s="11"/>
      <c r="T300" s="22">
        <v>595</v>
      </c>
      <c r="U300" s="11"/>
      <c r="V300" s="19">
        <v>16574.79</v>
      </c>
      <c r="W300" s="19">
        <v>12069.79</v>
      </c>
      <c r="X300" s="19">
        <v>4505</v>
      </c>
      <c r="Y300" s="19">
        <f t="shared" si="59"/>
        <v>84.998923076923077</v>
      </c>
      <c r="Z300" s="19">
        <f t="shared" si="60"/>
        <v>1019.9946153846154</v>
      </c>
      <c r="AA300" s="19">
        <f t="shared" si="61"/>
        <v>4080.0053846153846</v>
      </c>
      <c r="AB300" s="19">
        <f t="shared" si="62"/>
        <v>1019.987076923077</v>
      </c>
      <c r="AC300" s="19">
        <f t="shared" si="63"/>
        <v>3060.0183076923076</v>
      </c>
      <c r="AD300" s="19">
        <f t="shared" si="64"/>
        <v>1019.987076923077</v>
      </c>
      <c r="AE300" s="19">
        <f t="shared" si="65"/>
        <v>2040.0312307692307</v>
      </c>
      <c r="AF300" s="19">
        <f t="shared" si="66"/>
        <v>1019.987076923077</v>
      </c>
      <c r="AG300" s="19">
        <f t="shared" si="67"/>
        <v>1020.0441538461537</v>
      </c>
      <c r="AH300" s="19">
        <f t="shared" si="68"/>
        <v>1019.987076923077</v>
      </c>
      <c r="AI300" s="19">
        <f t="shared" si="69"/>
        <v>5.7076923076692765E-2</v>
      </c>
      <c r="AJ300" s="19">
        <f t="shared" si="70"/>
        <v>5.7076923076692765E-2</v>
      </c>
      <c r="AK300" s="20">
        <f t="shared" si="71"/>
        <v>0</v>
      </c>
    </row>
    <row r="301" spans="2:37" s="3" customFormat="1" ht="84.75" hidden="1" customHeight="1" outlineLevel="1" x14ac:dyDescent="0.2">
      <c r="B301" s="15" t="s">
        <v>245</v>
      </c>
      <c r="C301" s="16" t="s">
        <v>44</v>
      </c>
      <c r="D301" s="17">
        <v>195</v>
      </c>
      <c r="E301" s="10" t="s">
        <v>90</v>
      </c>
      <c r="F301" s="10" t="s">
        <v>86</v>
      </c>
      <c r="G301" s="33">
        <v>8013</v>
      </c>
      <c r="H301" s="18">
        <f>IFERROR(INDEX(#REF!,MATCH(G301,#REF!,0)),G301)</f>
        <v>8013</v>
      </c>
      <c r="I301" s="11"/>
      <c r="J301" s="11" t="s">
        <v>68</v>
      </c>
      <c r="K301" s="11"/>
      <c r="L301" s="11" t="s">
        <v>808</v>
      </c>
      <c r="M301" s="11">
        <v>0</v>
      </c>
      <c r="N301" s="19">
        <v>8830.9699999999993</v>
      </c>
      <c r="O301" s="19">
        <v>16574.79</v>
      </c>
      <c r="P301" s="19">
        <v>16574.79</v>
      </c>
      <c r="Q301" s="19">
        <v>11474.79</v>
      </c>
      <c r="R301" s="13">
        <f t="shared" si="58"/>
        <v>5100</v>
      </c>
      <c r="S301" s="11"/>
      <c r="T301" s="22">
        <v>595</v>
      </c>
      <c r="U301" s="11"/>
      <c r="V301" s="19">
        <v>16574.79</v>
      </c>
      <c r="W301" s="19">
        <v>12069.79</v>
      </c>
      <c r="X301" s="19">
        <v>4505</v>
      </c>
      <c r="Y301" s="19">
        <f t="shared" si="59"/>
        <v>84.998923076923077</v>
      </c>
      <c r="Z301" s="19">
        <f t="shared" si="60"/>
        <v>1019.9946153846154</v>
      </c>
      <c r="AA301" s="19">
        <f t="shared" si="61"/>
        <v>4080.0053846153846</v>
      </c>
      <c r="AB301" s="19">
        <f t="shared" si="62"/>
        <v>1019.987076923077</v>
      </c>
      <c r="AC301" s="19">
        <f t="shared" si="63"/>
        <v>3060.0183076923076</v>
      </c>
      <c r="AD301" s="19">
        <f t="shared" si="64"/>
        <v>1019.987076923077</v>
      </c>
      <c r="AE301" s="19">
        <f t="shared" si="65"/>
        <v>2040.0312307692307</v>
      </c>
      <c r="AF301" s="19">
        <f t="shared" si="66"/>
        <v>1019.987076923077</v>
      </c>
      <c r="AG301" s="19">
        <f t="shared" si="67"/>
        <v>1020.0441538461537</v>
      </c>
      <c r="AH301" s="19">
        <f t="shared" si="68"/>
        <v>1019.987076923077</v>
      </c>
      <c r="AI301" s="19">
        <f t="shared" si="69"/>
        <v>5.7076923076692765E-2</v>
      </c>
      <c r="AJ301" s="19">
        <f t="shared" si="70"/>
        <v>5.7076923076692765E-2</v>
      </c>
      <c r="AK301" s="20">
        <f t="shared" si="71"/>
        <v>0</v>
      </c>
    </row>
    <row r="302" spans="2:37" s="3" customFormat="1" ht="84.75" hidden="1" customHeight="1" outlineLevel="1" x14ac:dyDescent="0.2">
      <c r="B302" s="15" t="s">
        <v>245</v>
      </c>
      <c r="C302" s="16" t="s">
        <v>44</v>
      </c>
      <c r="D302" s="17">
        <v>195</v>
      </c>
      <c r="E302" s="10" t="s">
        <v>90</v>
      </c>
      <c r="F302" s="10" t="s">
        <v>86</v>
      </c>
      <c r="G302" s="33">
        <v>8014</v>
      </c>
      <c r="H302" s="18">
        <f>IFERROR(INDEX(#REF!,MATCH(G302,#REF!,0)),G302)</f>
        <v>8014</v>
      </c>
      <c r="I302" s="11"/>
      <c r="J302" s="11" t="s">
        <v>68</v>
      </c>
      <c r="K302" s="11"/>
      <c r="L302" s="11" t="s">
        <v>808</v>
      </c>
      <c r="M302" s="11">
        <v>0</v>
      </c>
      <c r="N302" s="19">
        <v>8830.9699999999993</v>
      </c>
      <c r="O302" s="19">
        <v>16574.79</v>
      </c>
      <c r="P302" s="19">
        <v>16574.79</v>
      </c>
      <c r="Q302" s="19">
        <v>11474.79</v>
      </c>
      <c r="R302" s="13">
        <f t="shared" si="58"/>
        <v>5100</v>
      </c>
      <c r="S302" s="11"/>
      <c r="T302" s="22">
        <v>595</v>
      </c>
      <c r="U302" s="11"/>
      <c r="V302" s="19">
        <v>16574.79</v>
      </c>
      <c r="W302" s="19">
        <v>12069.79</v>
      </c>
      <c r="X302" s="19">
        <v>4505</v>
      </c>
      <c r="Y302" s="19">
        <f t="shared" si="59"/>
        <v>84.998923076923077</v>
      </c>
      <c r="Z302" s="19">
        <f t="shared" si="60"/>
        <v>1019.9946153846154</v>
      </c>
      <c r="AA302" s="19">
        <f t="shared" si="61"/>
        <v>4080.0053846153846</v>
      </c>
      <c r="AB302" s="19">
        <f t="shared" si="62"/>
        <v>1019.987076923077</v>
      </c>
      <c r="AC302" s="19">
        <f t="shared" si="63"/>
        <v>3060.0183076923076</v>
      </c>
      <c r="AD302" s="19">
        <f t="shared" si="64"/>
        <v>1019.987076923077</v>
      </c>
      <c r="AE302" s="19">
        <f t="shared" si="65"/>
        <v>2040.0312307692307</v>
      </c>
      <c r="AF302" s="19">
        <f t="shared" si="66"/>
        <v>1019.987076923077</v>
      </c>
      <c r="AG302" s="19">
        <f t="shared" si="67"/>
        <v>1020.0441538461537</v>
      </c>
      <c r="AH302" s="19">
        <f t="shared" si="68"/>
        <v>1019.987076923077</v>
      </c>
      <c r="AI302" s="19">
        <f t="shared" si="69"/>
        <v>5.7076923076692765E-2</v>
      </c>
      <c r="AJ302" s="19">
        <f t="shared" si="70"/>
        <v>5.7076923076692765E-2</v>
      </c>
      <c r="AK302" s="20">
        <f t="shared" si="71"/>
        <v>0</v>
      </c>
    </row>
    <row r="303" spans="2:37" s="3" customFormat="1" ht="84.75" hidden="1" customHeight="1" outlineLevel="1" x14ac:dyDescent="0.2">
      <c r="B303" s="15" t="s">
        <v>245</v>
      </c>
      <c r="C303" s="16" t="s">
        <v>44</v>
      </c>
      <c r="D303" s="17">
        <v>195</v>
      </c>
      <c r="E303" s="10" t="s">
        <v>90</v>
      </c>
      <c r="F303" s="10" t="s">
        <v>86</v>
      </c>
      <c r="G303" s="33">
        <v>8015</v>
      </c>
      <c r="H303" s="18">
        <f>IFERROR(INDEX(#REF!,MATCH(G303,#REF!,0)),G303)</f>
        <v>8015</v>
      </c>
      <c r="I303" s="11"/>
      <c r="J303" s="11" t="s">
        <v>68</v>
      </c>
      <c r="K303" s="11"/>
      <c r="L303" s="11" t="s">
        <v>808</v>
      </c>
      <c r="M303" s="11">
        <v>0</v>
      </c>
      <c r="N303" s="19">
        <v>8830.9699999999993</v>
      </c>
      <c r="O303" s="19">
        <v>16574.79</v>
      </c>
      <c r="P303" s="19">
        <v>16574.79</v>
      </c>
      <c r="Q303" s="19">
        <v>11474.79</v>
      </c>
      <c r="R303" s="13">
        <f t="shared" si="58"/>
        <v>5100</v>
      </c>
      <c r="S303" s="11"/>
      <c r="T303" s="22">
        <v>595</v>
      </c>
      <c r="U303" s="11"/>
      <c r="V303" s="19">
        <v>16574.79</v>
      </c>
      <c r="W303" s="19">
        <v>12069.79</v>
      </c>
      <c r="X303" s="19">
        <v>4505</v>
      </c>
      <c r="Y303" s="19">
        <f t="shared" si="59"/>
        <v>84.998923076923077</v>
      </c>
      <c r="Z303" s="19">
        <f t="shared" si="60"/>
        <v>1019.9946153846154</v>
      </c>
      <c r="AA303" s="19">
        <f t="shared" si="61"/>
        <v>4080.0053846153846</v>
      </c>
      <c r="AB303" s="19">
        <f t="shared" si="62"/>
        <v>1019.987076923077</v>
      </c>
      <c r="AC303" s="19">
        <f t="shared" si="63"/>
        <v>3060.0183076923076</v>
      </c>
      <c r="AD303" s="19">
        <f t="shared" si="64"/>
        <v>1019.987076923077</v>
      </c>
      <c r="AE303" s="19">
        <f t="shared" si="65"/>
        <v>2040.0312307692307</v>
      </c>
      <c r="AF303" s="19">
        <f t="shared" si="66"/>
        <v>1019.987076923077</v>
      </c>
      <c r="AG303" s="19">
        <f t="shared" si="67"/>
        <v>1020.0441538461537</v>
      </c>
      <c r="AH303" s="19">
        <f t="shared" si="68"/>
        <v>1019.987076923077</v>
      </c>
      <c r="AI303" s="19">
        <f t="shared" si="69"/>
        <v>5.7076923076692765E-2</v>
      </c>
      <c r="AJ303" s="19">
        <f t="shared" si="70"/>
        <v>5.7076923076692765E-2</v>
      </c>
      <c r="AK303" s="20">
        <f t="shared" si="71"/>
        <v>0</v>
      </c>
    </row>
    <row r="304" spans="2:37" s="3" customFormat="1" ht="42.75" hidden="1" customHeight="1" outlineLevel="1" x14ac:dyDescent="0.2">
      <c r="B304" s="15" t="s">
        <v>246</v>
      </c>
      <c r="C304" s="16" t="s">
        <v>44</v>
      </c>
      <c r="D304" s="17">
        <v>195</v>
      </c>
      <c r="E304" s="10" t="s">
        <v>247</v>
      </c>
      <c r="F304" s="10" t="s">
        <v>86</v>
      </c>
      <c r="G304" s="33">
        <v>8074</v>
      </c>
      <c r="H304" s="18">
        <f>IFERROR(INDEX(#REF!,MATCH(G304,#REF!,0)),G304)</f>
        <v>8074</v>
      </c>
      <c r="I304" s="11"/>
      <c r="J304" s="11" t="s">
        <v>68</v>
      </c>
      <c r="K304" s="11"/>
      <c r="L304" s="11" t="s">
        <v>808</v>
      </c>
      <c r="M304" s="11">
        <v>0</v>
      </c>
      <c r="N304" s="19">
        <v>39934.9</v>
      </c>
      <c r="O304" s="19">
        <v>48424.92</v>
      </c>
      <c r="P304" s="19">
        <v>48424.92</v>
      </c>
      <c r="Q304" s="19">
        <v>33524.92</v>
      </c>
      <c r="R304" s="13">
        <f t="shared" si="58"/>
        <v>14900</v>
      </c>
      <c r="S304" s="11"/>
      <c r="T304" s="19">
        <v>1738.31</v>
      </c>
      <c r="U304" s="11"/>
      <c r="V304" s="19">
        <v>48424.92</v>
      </c>
      <c r="W304" s="19">
        <v>35263.230000000003</v>
      </c>
      <c r="X304" s="19">
        <v>13161.69</v>
      </c>
      <c r="Y304" s="19">
        <f t="shared" si="59"/>
        <v>248.33292307692307</v>
      </c>
      <c r="Z304" s="19">
        <f t="shared" si="60"/>
        <v>2979.9746153846154</v>
      </c>
      <c r="AA304" s="19">
        <f t="shared" si="61"/>
        <v>11920.025384615385</v>
      </c>
      <c r="AB304" s="19">
        <f t="shared" si="62"/>
        <v>2979.9950769230768</v>
      </c>
      <c r="AC304" s="19">
        <f t="shared" si="63"/>
        <v>8940.0303076923083</v>
      </c>
      <c r="AD304" s="19">
        <f t="shared" si="64"/>
        <v>2979.9950769230768</v>
      </c>
      <c r="AE304" s="19">
        <f t="shared" si="65"/>
        <v>5960.0352307692319</v>
      </c>
      <c r="AF304" s="19">
        <f t="shared" si="66"/>
        <v>2979.9950769230768</v>
      </c>
      <c r="AG304" s="19">
        <f t="shared" si="67"/>
        <v>2980.0401538461551</v>
      </c>
      <c r="AH304" s="19">
        <f t="shared" si="68"/>
        <v>2979.9950769230768</v>
      </c>
      <c r="AI304" s="19">
        <f t="shared" si="69"/>
        <v>4.5076923078340769E-2</v>
      </c>
      <c r="AJ304" s="19">
        <f t="shared" si="70"/>
        <v>4.5076923078340769E-2</v>
      </c>
      <c r="AK304" s="20">
        <f t="shared" si="71"/>
        <v>0</v>
      </c>
    </row>
    <row r="305" spans="2:37" s="3" customFormat="1" ht="84.75" hidden="1" customHeight="1" outlineLevel="1" x14ac:dyDescent="0.2">
      <c r="B305" s="15" t="s">
        <v>248</v>
      </c>
      <c r="C305" s="16" t="s">
        <v>44</v>
      </c>
      <c r="D305" s="17">
        <v>195</v>
      </c>
      <c r="E305" s="10" t="s">
        <v>175</v>
      </c>
      <c r="F305" s="10" t="s">
        <v>81</v>
      </c>
      <c r="G305" s="33">
        <v>8078</v>
      </c>
      <c r="H305" s="18">
        <f>IFERROR(INDEX(#REF!,MATCH(G305,#REF!,0)),G305)</f>
        <v>8078</v>
      </c>
      <c r="I305" s="11"/>
      <c r="J305" s="11" t="s">
        <v>68</v>
      </c>
      <c r="K305" s="11"/>
      <c r="L305" s="11" t="s">
        <v>808</v>
      </c>
      <c r="M305" s="11">
        <v>0</v>
      </c>
      <c r="N305" s="19">
        <v>21411.02</v>
      </c>
      <c r="O305" s="19">
        <v>103675.19</v>
      </c>
      <c r="P305" s="19">
        <v>103675.19</v>
      </c>
      <c r="Q305" s="19">
        <v>71775.19</v>
      </c>
      <c r="R305" s="13">
        <f t="shared" si="58"/>
        <v>31900</v>
      </c>
      <c r="S305" s="11"/>
      <c r="T305" s="19">
        <v>3721.69</v>
      </c>
      <c r="U305" s="11"/>
      <c r="V305" s="19">
        <v>103675.19</v>
      </c>
      <c r="W305" s="19">
        <v>75496.88</v>
      </c>
      <c r="X305" s="19">
        <v>28178.31</v>
      </c>
      <c r="Y305" s="19">
        <f t="shared" si="59"/>
        <v>531.66764102564105</v>
      </c>
      <c r="Z305" s="19">
        <f t="shared" si="60"/>
        <v>6380.0282051282047</v>
      </c>
      <c r="AA305" s="19">
        <f t="shared" si="61"/>
        <v>25519.971794871795</v>
      </c>
      <c r="AB305" s="19">
        <f t="shared" si="62"/>
        <v>6380.011692307693</v>
      </c>
      <c r="AC305" s="19">
        <f t="shared" si="63"/>
        <v>19139.960102564102</v>
      </c>
      <c r="AD305" s="19">
        <f t="shared" si="64"/>
        <v>6380.011692307693</v>
      </c>
      <c r="AE305" s="19">
        <f t="shared" si="65"/>
        <v>12759.948410256409</v>
      </c>
      <c r="AF305" s="19">
        <f t="shared" si="66"/>
        <v>6380.011692307693</v>
      </c>
      <c r="AG305" s="19">
        <f t="shared" si="67"/>
        <v>6379.9367179487163</v>
      </c>
      <c r="AH305" s="19">
        <f t="shared" si="68"/>
        <v>6379.9367179487163</v>
      </c>
      <c r="AI305" s="19">
        <f t="shared" si="69"/>
        <v>0</v>
      </c>
      <c r="AJ305" s="19">
        <f t="shared" si="70"/>
        <v>0</v>
      </c>
      <c r="AK305" s="20">
        <f t="shared" si="71"/>
        <v>0</v>
      </c>
    </row>
    <row r="306" spans="2:37" s="3" customFormat="1" ht="84.75" hidden="1" customHeight="1" outlineLevel="1" x14ac:dyDescent="0.2">
      <c r="B306" s="15" t="s">
        <v>249</v>
      </c>
      <c r="C306" s="16" t="s">
        <v>44</v>
      </c>
      <c r="D306" s="17">
        <v>195</v>
      </c>
      <c r="E306" s="10" t="s">
        <v>175</v>
      </c>
      <c r="F306" s="10" t="s">
        <v>81</v>
      </c>
      <c r="G306" s="33">
        <v>8079</v>
      </c>
      <c r="H306" s="18">
        <f>IFERROR(INDEX(#REF!,MATCH(G306,#REF!,0)),G306)</f>
        <v>8079</v>
      </c>
      <c r="I306" s="11"/>
      <c r="J306" s="11" t="s">
        <v>68</v>
      </c>
      <c r="K306" s="11"/>
      <c r="L306" s="11" t="s">
        <v>808</v>
      </c>
      <c r="M306" s="11">
        <v>0</v>
      </c>
      <c r="N306" s="19">
        <v>24268.43</v>
      </c>
      <c r="O306" s="19">
        <v>78975.070000000007</v>
      </c>
      <c r="P306" s="19">
        <v>78975.070000000007</v>
      </c>
      <c r="Q306" s="19">
        <v>54675.07</v>
      </c>
      <c r="R306" s="13">
        <f t="shared" si="58"/>
        <v>24300.000000000007</v>
      </c>
      <c r="S306" s="11"/>
      <c r="T306" s="19">
        <v>2835</v>
      </c>
      <c r="U306" s="11"/>
      <c r="V306" s="19">
        <v>78975.070000000007</v>
      </c>
      <c r="W306" s="19">
        <v>57510.07</v>
      </c>
      <c r="X306" s="19">
        <v>21465</v>
      </c>
      <c r="Y306" s="19">
        <f t="shared" si="59"/>
        <v>405.00035897435902</v>
      </c>
      <c r="Z306" s="19">
        <f t="shared" si="60"/>
        <v>4860.001794871795</v>
      </c>
      <c r="AA306" s="19">
        <f t="shared" si="61"/>
        <v>19439.998205128213</v>
      </c>
      <c r="AB306" s="19">
        <f t="shared" si="62"/>
        <v>4860.0043076923084</v>
      </c>
      <c r="AC306" s="19">
        <f t="shared" si="63"/>
        <v>14579.993897435905</v>
      </c>
      <c r="AD306" s="19">
        <f t="shared" si="64"/>
        <v>4860.0043076923084</v>
      </c>
      <c r="AE306" s="19">
        <f t="shared" si="65"/>
        <v>9719.9895897435963</v>
      </c>
      <c r="AF306" s="19">
        <f t="shared" si="66"/>
        <v>4860.0043076923084</v>
      </c>
      <c r="AG306" s="19">
        <f t="shared" si="67"/>
        <v>4859.9852820512879</v>
      </c>
      <c r="AH306" s="19">
        <f t="shared" si="68"/>
        <v>4859.9852820512879</v>
      </c>
      <c r="AI306" s="19">
        <f t="shared" si="69"/>
        <v>0</v>
      </c>
      <c r="AJ306" s="19">
        <f t="shared" si="70"/>
        <v>0</v>
      </c>
      <c r="AK306" s="20">
        <f t="shared" si="71"/>
        <v>0</v>
      </c>
    </row>
    <row r="307" spans="2:37" s="3" customFormat="1" ht="84.75" hidden="1" customHeight="1" outlineLevel="1" x14ac:dyDescent="0.2">
      <c r="B307" s="15" t="s">
        <v>250</v>
      </c>
      <c r="C307" s="16" t="s">
        <v>44</v>
      </c>
      <c r="D307" s="17">
        <v>195</v>
      </c>
      <c r="E307" s="10" t="s">
        <v>95</v>
      </c>
      <c r="F307" s="10" t="s">
        <v>86</v>
      </c>
      <c r="G307" s="33">
        <v>8115</v>
      </c>
      <c r="H307" s="18">
        <f>IFERROR(INDEX(#REF!,MATCH(G307,#REF!,0)),G307)</f>
        <v>8115</v>
      </c>
      <c r="I307" s="11"/>
      <c r="J307" s="11" t="s">
        <v>68</v>
      </c>
      <c r="K307" s="11"/>
      <c r="L307" s="11" t="s">
        <v>808</v>
      </c>
      <c r="M307" s="11">
        <v>0</v>
      </c>
      <c r="N307" s="19">
        <v>24704.2</v>
      </c>
      <c r="O307" s="19">
        <v>35424.910000000003</v>
      </c>
      <c r="P307" s="19">
        <v>35424.910000000003</v>
      </c>
      <c r="Q307" s="19">
        <v>24524.91</v>
      </c>
      <c r="R307" s="13">
        <f t="shared" si="58"/>
        <v>10900.000000000004</v>
      </c>
      <c r="S307" s="11"/>
      <c r="T307" s="19">
        <v>1271.69</v>
      </c>
      <c r="U307" s="11"/>
      <c r="V307" s="19">
        <v>35424.910000000003</v>
      </c>
      <c r="W307" s="19">
        <v>25796.6</v>
      </c>
      <c r="X307" s="19">
        <v>9628.31</v>
      </c>
      <c r="Y307" s="19">
        <f t="shared" si="59"/>
        <v>181.66620512820515</v>
      </c>
      <c r="Z307" s="19">
        <f t="shared" si="60"/>
        <v>2180.0210256410255</v>
      </c>
      <c r="AA307" s="19">
        <f t="shared" si="61"/>
        <v>8719.978974358979</v>
      </c>
      <c r="AB307" s="19">
        <f t="shared" si="62"/>
        <v>2179.994461538462</v>
      </c>
      <c r="AC307" s="19">
        <f t="shared" si="63"/>
        <v>6539.984512820517</v>
      </c>
      <c r="AD307" s="19">
        <f t="shared" si="64"/>
        <v>2179.994461538462</v>
      </c>
      <c r="AE307" s="19">
        <f t="shared" si="65"/>
        <v>4359.990051282055</v>
      </c>
      <c r="AF307" s="19">
        <f t="shared" si="66"/>
        <v>2179.994461538462</v>
      </c>
      <c r="AG307" s="19">
        <f t="shared" si="67"/>
        <v>2179.995589743593</v>
      </c>
      <c r="AH307" s="19">
        <f t="shared" si="68"/>
        <v>2179.994461538462</v>
      </c>
      <c r="AI307" s="19">
        <f t="shared" si="69"/>
        <v>1.1282051309535746E-3</v>
      </c>
      <c r="AJ307" s="19">
        <f t="shared" si="70"/>
        <v>1.1282051309535746E-3</v>
      </c>
      <c r="AK307" s="20">
        <f t="shared" si="71"/>
        <v>0</v>
      </c>
    </row>
    <row r="308" spans="2:37" s="3" customFormat="1" ht="84.75" hidden="1" customHeight="1" outlineLevel="1" x14ac:dyDescent="0.2">
      <c r="B308" s="15" t="s">
        <v>250</v>
      </c>
      <c r="C308" s="16" t="s">
        <v>44</v>
      </c>
      <c r="D308" s="17">
        <v>195</v>
      </c>
      <c r="E308" s="10" t="s">
        <v>95</v>
      </c>
      <c r="F308" s="10" t="s">
        <v>86</v>
      </c>
      <c r="G308" s="33">
        <v>8116</v>
      </c>
      <c r="H308" s="18">
        <f>IFERROR(INDEX(#REF!,MATCH(G308,#REF!,0)),G308)</f>
        <v>8116</v>
      </c>
      <c r="I308" s="11"/>
      <c r="J308" s="11" t="s">
        <v>68</v>
      </c>
      <c r="K308" s="11"/>
      <c r="L308" s="11" t="s">
        <v>808</v>
      </c>
      <c r="M308" s="11">
        <v>0</v>
      </c>
      <c r="N308" s="19">
        <v>7601.69</v>
      </c>
      <c r="O308" s="19">
        <v>11049.98</v>
      </c>
      <c r="P308" s="19">
        <v>11049.98</v>
      </c>
      <c r="Q308" s="19">
        <v>7649.98</v>
      </c>
      <c r="R308" s="13">
        <f t="shared" si="58"/>
        <v>3400</v>
      </c>
      <c r="S308" s="11"/>
      <c r="T308" s="22">
        <v>396.69</v>
      </c>
      <c r="U308" s="11"/>
      <c r="V308" s="19">
        <v>11049.98</v>
      </c>
      <c r="W308" s="19">
        <v>8046.67</v>
      </c>
      <c r="X308" s="19">
        <v>3003.31</v>
      </c>
      <c r="Y308" s="19">
        <f t="shared" si="59"/>
        <v>56.666564102564102</v>
      </c>
      <c r="Z308" s="19">
        <f t="shared" si="60"/>
        <v>680.02282051282054</v>
      </c>
      <c r="AA308" s="19">
        <f t="shared" si="61"/>
        <v>2719.9771794871795</v>
      </c>
      <c r="AB308" s="19">
        <f t="shared" si="62"/>
        <v>679.9987692307692</v>
      </c>
      <c r="AC308" s="19">
        <f t="shared" si="63"/>
        <v>2039.9784102564104</v>
      </c>
      <c r="AD308" s="19">
        <f t="shared" si="64"/>
        <v>679.9987692307692</v>
      </c>
      <c r="AE308" s="19">
        <f t="shared" si="65"/>
        <v>1359.9796410256413</v>
      </c>
      <c r="AF308" s="19">
        <f t="shared" si="66"/>
        <v>679.9987692307692</v>
      </c>
      <c r="AG308" s="19">
        <f t="shared" si="67"/>
        <v>679.98087179487209</v>
      </c>
      <c r="AH308" s="19">
        <f t="shared" si="68"/>
        <v>679.98087179487209</v>
      </c>
      <c r="AI308" s="19">
        <f t="shared" si="69"/>
        <v>0</v>
      </c>
      <c r="AJ308" s="19">
        <f t="shared" si="70"/>
        <v>0</v>
      </c>
      <c r="AK308" s="20">
        <f t="shared" si="71"/>
        <v>0</v>
      </c>
    </row>
    <row r="309" spans="2:37" s="3" customFormat="1" ht="84.75" hidden="1" customHeight="1" outlineLevel="1" x14ac:dyDescent="0.2">
      <c r="B309" s="15" t="s">
        <v>250</v>
      </c>
      <c r="C309" s="16" t="s">
        <v>44</v>
      </c>
      <c r="D309" s="17">
        <v>195</v>
      </c>
      <c r="E309" s="10" t="s">
        <v>95</v>
      </c>
      <c r="F309" s="10" t="s">
        <v>86</v>
      </c>
      <c r="G309" s="33">
        <v>8117</v>
      </c>
      <c r="H309" s="18">
        <f>IFERROR(INDEX(#REF!,MATCH(G309,#REF!,0)),G309)</f>
        <v>8117</v>
      </c>
      <c r="I309" s="11"/>
      <c r="J309" s="11" t="s">
        <v>68</v>
      </c>
      <c r="K309" s="11"/>
      <c r="L309" s="11" t="s">
        <v>808</v>
      </c>
      <c r="M309" s="11">
        <v>0</v>
      </c>
      <c r="N309" s="19">
        <v>7601.69</v>
      </c>
      <c r="O309" s="19">
        <v>11049.98</v>
      </c>
      <c r="P309" s="19">
        <v>11049.98</v>
      </c>
      <c r="Q309" s="19">
        <v>7649.98</v>
      </c>
      <c r="R309" s="13">
        <f t="shared" si="58"/>
        <v>3400</v>
      </c>
      <c r="S309" s="11"/>
      <c r="T309" s="22">
        <v>396.69</v>
      </c>
      <c r="U309" s="11"/>
      <c r="V309" s="19">
        <v>11049.98</v>
      </c>
      <c r="W309" s="19">
        <v>8046.67</v>
      </c>
      <c r="X309" s="19">
        <v>3003.31</v>
      </c>
      <c r="Y309" s="19">
        <f t="shared" si="59"/>
        <v>56.666564102564102</v>
      </c>
      <c r="Z309" s="19">
        <f t="shared" si="60"/>
        <v>680.02282051282054</v>
      </c>
      <c r="AA309" s="19">
        <f t="shared" si="61"/>
        <v>2719.9771794871795</v>
      </c>
      <c r="AB309" s="19">
        <f t="shared" si="62"/>
        <v>679.9987692307692</v>
      </c>
      <c r="AC309" s="19">
        <f t="shared" si="63"/>
        <v>2039.9784102564104</v>
      </c>
      <c r="AD309" s="19">
        <f t="shared" si="64"/>
        <v>679.9987692307692</v>
      </c>
      <c r="AE309" s="19">
        <f t="shared" si="65"/>
        <v>1359.9796410256413</v>
      </c>
      <c r="AF309" s="19">
        <f t="shared" si="66"/>
        <v>679.9987692307692</v>
      </c>
      <c r="AG309" s="19">
        <f t="shared" si="67"/>
        <v>679.98087179487209</v>
      </c>
      <c r="AH309" s="19">
        <f t="shared" si="68"/>
        <v>679.98087179487209</v>
      </c>
      <c r="AI309" s="19">
        <f t="shared" si="69"/>
        <v>0</v>
      </c>
      <c r="AJ309" s="19">
        <f t="shared" si="70"/>
        <v>0</v>
      </c>
      <c r="AK309" s="20">
        <f t="shared" si="71"/>
        <v>0</v>
      </c>
    </row>
    <row r="310" spans="2:37" s="3" customFormat="1" ht="53.25" hidden="1" customHeight="1" outlineLevel="1" x14ac:dyDescent="0.2">
      <c r="B310" s="15" t="s">
        <v>251</v>
      </c>
      <c r="C310" s="16" t="s">
        <v>44</v>
      </c>
      <c r="D310" s="17">
        <v>195</v>
      </c>
      <c r="E310" s="10" t="s">
        <v>252</v>
      </c>
      <c r="F310" s="10" t="s">
        <v>81</v>
      </c>
      <c r="G310" s="33">
        <v>8118</v>
      </c>
      <c r="H310" s="18">
        <f>IFERROR(INDEX(#REF!,MATCH(G310,#REF!,0)),G310)</f>
        <v>8118</v>
      </c>
      <c r="I310" s="11"/>
      <c r="J310" s="11" t="s">
        <v>68</v>
      </c>
      <c r="K310" s="11"/>
      <c r="L310" s="11" t="s">
        <v>808</v>
      </c>
      <c r="M310" s="11">
        <v>0</v>
      </c>
      <c r="N310" s="19">
        <v>1525.42</v>
      </c>
      <c r="O310" s="19">
        <v>1299.82</v>
      </c>
      <c r="P310" s="19">
        <v>1299.82</v>
      </c>
      <c r="Q310" s="22">
        <v>899.82</v>
      </c>
      <c r="R310" s="13">
        <f t="shared" si="58"/>
        <v>399.99999999999989</v>
      </c>
      <c r="S310" s="11"/>
      <c r="T310" s="22">
        <v>46.69</v>
      </c>
      <c r="U310" s="11"/>
      <c r="V310" s="19">
        <v>1299.82</v>
      </c>
      <c r="W310" s="22">
        <v>946.51</v>
      </c>
      <c r="X310" s="22">
        <v>353.31</v>
      </c>
      <c r="Y310" s="19">
        <f t="shared" si="59"/>
        <v>6.665743589743589</v>
      </c>
      <c r="Z310" s="19">
        <f t="shared" si="60"/>
        <v>80.018717948717949</v>
      </c>
      <c r="AA310" s="19">
        <f t="shared" si="61"/>
        <v>319.98128205128194</v>
      </c>
      <c r="AB310" s="19">
        <f t="shared" si="62"/>
        <v>79.988923076923072</v>
      </c>
      <c r="AC310" s="19">
        <f t="shared" si="63"/>
        <v>239.99235897435886</v>
      </c>
      <c r="AD310" s="19">
        <f t="shared" si="64"/>
        <v>79.988923076923072</v>
      </c>
      <c r="AE310" s="19">
        <f t="shared" si="65"/>
        <v>160.00343589743579</v>
      </c>
      <c r="AF310" s="19">
        <f t="shared" si="66"/>
        <v>79.988923076923072</v>
      </c>
      <c r="AG310" s="19">
        <f t="shared" si="67"/>
        <v>80.014512820512721</v>
      </c>
      <c r="AH310" s="19">
        <f t="shared" si="68"/>
        <v>79.988923076923072</v>
      </c>
      <c r="AI310" s="19">
        <f t="shared" si="69"/>
        <v>2.5589743589648606E-2</v>
      </c>
      <c r="AJ310" s="19">
        <f t="shared" si="70"/>
        <v>2.5589743589648606E-2</v>
      </c>
      <c r="AK310" s="20">
        <f t="shared" si="71"/>
        <v>0</v>
      </c>
    </row>
    <row r="311" spans="2:37" s="3" customFormat="1" ht="63.75" hidden="1" customHeight="1" outlineLevel="1" x14ac:dyDescent="0.2">
      <c r="B311" s="15" t="s">
        <v>253</v>
      </c>
      <c r="C311" s="16" t="s">
        <v>44</v>
      </c>
      <c r="D311" s="17">
        <v>195</v>
      </c>
      <c r="E311" s="10" t="s">
        <v>254</v>
      </c>
      <c r="F311" s="10" t="s">
        <v>86</v>
      </c>
      <c r="G311" s="33">
        <v>8119</v>
      </c>
      <c r="H311" s="18">
        <f>IFERROR(INDEX(#REF!,MATCH(G311,#REF!,0)),G311)</f>
        <v>8119</v>
      </c>
      <c r="I311" s="11"/>
      <c r="J311" s="11" t="s">
        <v>68</v>
      </c>
      <c r="K311" s="11"/>
      <c r="L311" s="11" t="s">
        <v>808</v>
      </c>
      <c r="M311" s="11">
        <v>0</v>
      </c>
      <c r="N311" s="19">
        <v>8843.1</v>
      </c>
      <c r="O311" s="19">
        <v>14625.02</v>
      </c>
      <c r="P311" s="19">
        <v>14625.02</v>
      </c>
      <c r="Q311" s="19">
        <v>10125.02</v>
      </c>
      <c r="R311" s="13">
        <f t="shared" si="58"/>
        <v>4500</v>
      </c>
      <c r="S311" s="11"/>
      <c r="T311" s="22">
        <v>525</v>
      </c>
      <c r="U311" s="11"/>
      <c r="V311" s="19">
        <v>14625.02</v>
      </c>
      <c r="W311" s="19">
        <v>10650.02</v>
      </c>
      <c r="X311" s="19">
        <v>3975</v>
      </c>
      <c r="Y311" s="19">
        <f t="shared" si="59"/>
        <v>75.000102564102562</v>
      </c>
      <c r="Z311" s="19">
        <f t="shared" si="60"/>
        <v>900.00051282051277</v>
      </c>
      <c r="AA311" s="19">
        <f t="shared" si="61"/>
        <v>3599.999487179487</v>
      </c>
      <c r="AB311" s="19">
        <f t="shared" si="62"/>
        <v>900.00123076923069</v>
      </c>
      <c r="AC311" s="19">
        <f t="shared" si="63"/>
        <v>2699.9982564102565</v>
      </c>
      <c r="AD311" s="19">
        <f t="shared" si="64"/>
        <v>900.00123076923069</v>
      </c>
      <c r="AE311" s="19">
        <f t="shared" si="65"/>
        <v>1799.9970256410259</v>
      </c>
      <c r="AF311" s="19">
        <f t="shared" si="66"/>
        <v>900.00123076923069</v>
      </c>
      <c r="AG311" s="19">
        <f t="shared" si="67"/>
        <v>899.99579487179517</v>
      </c>
      <c r="AH311" s="19">
        <f t="shared" si="68"/>
        <v>899.99579487179517</v>
      </c>
      <c r="AI311" s="19">
        <f t="shared" si="69"/>
        <v>0</v>
      </c>
      <c r="AJ311" s="19">
        <f t="shared" si="70"/>
        <v>0</v>
      </c>
      <c r="AK311" s="20">
        <f t="shared" si="71"/>
        <v>0</v>
      </c>
    </row>
    <row r="312" spans="2:37" s="3" customFormat="1" ht="63.75" hidden="1" customHeight="1" outlineLevel="1" x14ac:dyDescent="0.2">
      <c r="B312" s="15" t="s">
        <v>253</v>
      </c>
      <c r="C312" s="16" t="s">
        <v>44</v>
      </c>
      <c r="D312" s="17">
        <v>195</v>
      </c>
      <c r="E312" s="10" t="s">
        <v>254</v>
      </c>
      <c r="F312" s="10" t="s">
        <v>86</v>
      </c>
      <c r="G312" s="33">
        <v>8120</v>
      </c>
      <c r="H312" s="18">
        <f>IFERROR(INDEX(#REF!,MATCH(G312,#REF!,0)),G312)</f>
        <v>8120</v>
      </c>
      <c r="I312" s="11"/>
      <c r="J312" s="11" t="s">
        <v>68</v>
      </c>
      <c r="K312" s="11"/>
      <c r="L312" s="11" t="s">
        <v>808</v>
      </c>
      <c r="M312" s="11">
        <v>0</v>
      </c>
      <c r="N312" s="19">
        <v>8872.23</v>
      </c>
      <c r="O312" s="19">
        <v>14625.09</v>
      </c>
      <c r="P312" s="19">
        <v>14625.09</v>
      </c>
      <c r="Q312" s="19">
        <v>10125.09</v>
      </c>
      <c r="R312" s="13">
        <f t="shared" si="58"/>
        <v>4500</v>
      </c>
      <c r="S312" s="11"/>
      <c r="T312" s="22">
        <v>525</v>
      </c>
      <c r="U312" s="11"/>
      <c r="V312" s="19">
        <v>14625.09</v>
      </c>
      <c r="W312" s="19">
        <v>10650.09</v>
      </c>
      <c r="X312" s="19">
        <v>3975</v>
      </c>
      <c r="Y312" s="19">
        <f t="shared" si="59"/>
        <v>75.000461538461536</v>
      </c>
      <c r="Z312" s="19">
        <f t="shared" si="60"/>
        <v>900.00230769230768</v>
      </c>
      <c r="AA312" s="19">
        <f t="shared" si="61"/>
        <v>3599.9976923076924</v>
      </c>
      <c r="AB312" s="19">
        <f t="shared" si="62"/>
        <v>900.00553846153844</v>
      </c>
      <c r="AC312" s="19">
        <f t="shared" si="63"/>
        <v>2699.992153846154</v>
      </c>
      <c r="AD312" s="19">
        <f t="shared" si="64"/>
        <v>900.00553846153844</v>
      </c>
      <c r="AE312" s="19">
        <f t="shared" si="65"/>
        <v>1799.9866153846156</v>
      </c>
      <c r="AF312" s="19">
        <f t="shared" si="66"/>
        <v>900.00553846153844</v>
      </c>
      <c r="AG312" s="19">
        <f t="shared" si="67"/>
        <v>899.98107692307713</v>
      </c>
      <c r="AH312" s="19">
        <f t="shared" si="68"/>
        <v>899.98107692307713</v>
      </c>
      <c r="AI312" s="19">
        <f t="shared" si="69"/>
        <v>0</v>
      </c>
      <c r="AJ312" s="19">
        <f t="shared" si="70"/>
        <v>0</v>
      </c>
      <c r="AK312" s="20">
        <f t="shared" si="71"/>
        <v>0</v>
      </c>
    </row>
    <row r="313" spans="2:37" s="3" customFormat="1" ht="95.25" hidden="1" customHeight="1" outlineLevel="1" x14ac:dyDescent="0.2">
      <c r="B313" s="15" t="s">
        <v>255</v>
      </c>
      <c r="C313" s="16" t="s">
        <v>44</v>
      </c>
      <c r="D313" s="17">
        <v>195</v>
      </c>
      <c r="E313" s="10" t="s">
        <v>104</v>
      </c>
      <c r="F313" s="10" t="s">
        <v>86</v>
      </c>
      <c r="G313" s="33">
        <v>8122</v>
      </c>
      <c r="H313" s="18">
        <f>IFERROR(INDEX(#REF!,MATCH(G313,#REF!,0)),G313)</f>
        <v>8122</v>
      </c>
      <c r="I313" s="11"/>
      <c r="J313" s="11" t="s">
        <v>68</v>
      </c>
      <c r="K313" s="11"/>
      <c r="L313" s="11" t="s">
        <v>808</v>
      </c>
      <c r="M313" s="11">
        <v>0</v>
      </c>
      <c r="N313" s="19">
        <v>30401.77</v>
      </c>
      <c r="O313" s="19">
        <v>57525.04</v>
      </c>
      <c r="P313" s="19">
        <v>57525.04</v>
      </c>
      <c r="Q313" s="19">
        <v>39825.040000000001</v>
      </c>
      <c r="R313" s="13">
        <f t="shared" si="58"/>
        <v>17700</v>
      </c>
      <c r="S313" s="11"/>
      <c r="T313" s="19">
        <v>2065</v>
      </c>
      <c r="U313" s="11"/>
      <c r="V313" s="19">
        <v>57525.04</v>
      </c>
      <c r="W313" s="19">
        <v>41890.04</v>
      </c>
      <c r="X313" s="19">
        <v>15635</v>
      </c>
      <c r="Y313" s="19">
        <f t="shared" si="59"/>
        <v>295.00020512820515</v>
      </c>
      <c r="Z313" s="19">
        <f t="shared" si="60"/>
        <v>3540.001025641026</v>
      </c>
      <c r="AA313" s="19">
        <f t="shared" si="61"/>
        <v>14159.998974358974</v>
      </c>
      <c r="AB313" s="19">
        <f t="shared" si="62"/>
        <v>3540.0024615384618</v>
      </c>
      <c r="AC313" s="19">
        <f t="shared" si="63"/>
        <v>10619.996512820511</v>
      </c>
      <c r="AD313" s="19">
        <f t="shared" si="64"/>
        <v>3540.0024615384618</v>
      </c>
      <c r="AE313" s="19">
        <f t="shared" si="65"/>
        <v>7079.9940512820494</v>
      </c>
      <c r="AF313" s="19">
        <f t="shared" si="66"/>
        <v>3540.0024615384618</v>
      </c>
      <c r="AG313" s="19">
        <f t="shared" si="67"/>
        <v>3539.9915897435876</v>
      </c>
      <c r="AH313" s="19">
        <f t="shared" si="68"/>
        <v>3539.9915897435876</v>
      </c>
      <c r="AI313" s="19">
        <f t="shared" si="69"/>
        <v>0</v>
      </c>
      <c r="AJ313" s="19">
        <f t="shared" si="70"/>
        <v>0</v>
      </c>
      <c r="AK313" s="20">
        <f t="shared" si="71"/>
        <v>0</v>
      </c>
    </row>
    <row r="314" spans="2:37" s="3" customFormat="1" ht="53.25" hidden="1" customHeight="1" outlineLevel="1" x14ac:dyDescent="0.2">
      <c r="B314" s="15" t="s">
        <v>256</v>
      </c>
      <c r="C314" s="16" t="s">
        <v>44</v>
      </c>
      <c r="D314" s="17">
        <v>153</v>
      </c>
      <c r="E314" s="10" t="s">
        <v>117</v>
      </c>
      <c r="F314" s="10" t="s">
        <v>86</v>
      </c>
      <c r="G314" s="33">
        <v>8124</v>
      </c>
      <c r="H314" s="18">
        <f>IFERROR(INDEX(#REF!,MATCH(G314,#REF!,0)),G314)</f>
        <v>8124</v>
      </c>
      <c r="I314" s="11"/>
      <c r="J314" s="11" t="s">
        <v>68</v>
      </c>
      <c r="K314" s="11"/>
      <c r="L314" s="11" t="s">
        <v>1407</v>
      </c>
      <c r="M314" s="11">
        <v>0</v>
      </c>
      <c r="N314" s="19">
        <v>26162.42</v>
      </c>
      <c r="O314" s="19">
        <v>20100</v>
      </c>
      <c r="P314" s="19">
        <v>321506.28999999998</v>
      </c>
      <c r="Q314" s="19">
        <v>301406.28999999998</v>
      </c>
      <c r="R314" s="13">
        <f t="shared" si="58"/>
        <v>20100</v>
      </c>
      <c r="S314" s="11"/>
      <c r="T314" s="22">
        <v>919.59</v>
      </c>
      <c r="U314" s="11"/>
      <c r="V314" s="19">
        <v>321506.28999999998</v>
      </c>
      <c r="W314" s="19">
        <v>302325.88</v>
      </c>
      <c r="X314" s="19">
        <v>19180.41</v>
      </c>
      <c r="Y314" s="19">
        <f t="shared" si="59"/>
        <v>131.37254901960785</v>
      </c>
      <c r="Z314" s="19">
        <f t="shared" si="60"/>
        <v>1576.4527450980393</v>
      </c>
      <c r="AA314" s="19">
        <f t="shared" si="61"/>
        <v>18523.547254901961</v>
      </c>
      <c r="AB314" s="19">
        <f t="shared" si="62"/>
        <v>1576.4705882352941</v>
      </c>
      <c r="AC314" s="19">
        <f t="shared" si="63"/>
        <v>16947.076666666668</v>
      </c>
      <c r="AD314" s="19">
        <f t="shared" si="64"/>
        <v>1576.4705882352941</v>
      </c>
      <c r="AE314" s="19">
        <f t="shared" si="65"/>
        <v>15370.606078431374</v>
      </c>
      <c r="AF314" s="19">
        <f t="shared" si="66"/>
        <v>1576.4705882352941</v>
      </c>
      <c r="AG314" s="19">
        <f t="shared" si="67"/>
        <v>13794.13549019608</v>
      </c>
      <c r="AH314" s="19">
        <f t="shared" si="68"/>
        <v>1576.4705882352941</v>
      </c>
      <c r="AI314" s="19">
        <f t="shared" si="69"/>
        <v>12217.664901960787</v>
      </c>
      <c r="AJ314" s="19">
        <f t="shared" si="70"/>
        <v>1576.4705882352941</v>
      </c>
      <c r="AK314" s="20">
        <f t="shared" si="71"/>
        <v>10641.194313725493</v>
      </c>
    </row>
    <row r="315" spans="2:37" s="3" customFormat="1" ht="74.25" hidden="1" customHeight="1" outlineLevel="1" x14ac:dyDescent="0.2">
      <c r="B315" s="15" t="s">
        <v>257</v>
      </c>
      <c r="C315" s="16" t="s">
        <v>44</v>
      </c>
      <c r="D315" s="17">
        <v>195</v>
      </c>
      <c r="E315" s="10" t="s">
        <v>186</v>
      </c>
      <c r="F315" s="10" t="s">
        <v>81</v>
      </c>
      <c r="G315" s="33">
        <v>8127</v>
      </c>
      <c r="H315" s="18">
        <f>IFERROR(INDEX(#REF!,MATCH(G315,#REF!,0)),G315)</f>
        <v>8127</v>
      </c>
      <c r="I315" s="11"/>
      <c r="J315" s="11" t="s">
        <v>68</v>
      </c>
      <c r="K315" s="11"/>
      <c r="L315" s="11" t="s">
        <v>1407</v>
      </c>
      <c r="M315" s="11">
        <v>0</v>
      </c>
      <c r="N315" s="19">
        <v>29347.25</v>
      </c>
      <c r="O315" s="19">
        <v>51349.83</v>
      </c>
      <c r="P315" s="19">
        <v>51349.83</v>
      </c>
      <c r="Q315" s="19">
        <v>35549.83</v>
      </c>
      <c r="R315" s="13">
        <f t="shared" si="58"/>
        <v>15800</v>
      </c>
      <c r="S315" s="11"/>
      <c r="T315" s="19">
        <v>1843.31</v>
      </c>
      <c r="U315" s="11"/>
      <c r="V315" s="19">
        <v>51349.83</v>
      </c>
      <c r="W315" s="19">
        <v>37393.14</v>
      </c>
      <c r="X315" s="19">
        <v>13956.69</v>
      </c>
      <c r="Y315" s="19">
        <f t="shared" si="59"/>
        <v>263.33246153846153</v>
      </c>
      <c r="Z315" s="19">
        <f t="shared" si="60"/>
        <v>3159.9723076923074</v>
      </c>
      <c r="AA315" s="19">
        <f t="shared" si="61"/>
        <v>12640.027692307693</v>
      </c>
      <c r="AB315" s="19">
        <f t="shared" si="62"/>
        <v>3159.9895384615384</v>
      </c>
      <c r="AC315" s="19">
        <f t="shared" si="63"/>
        <v>9480.0381538461552</v>
      </c>
      <c r="AD315" s="19">
        <f t="shared" si="64"/>
        <v>3159.9895384615384</v>
      </c>
      <c r="AE315" s="19">
        <f t="shared" si="65"/>
        <v>6320.0486153846168</v>
      </c>
      <c r="AF315" s="19">
        <f t="shared" si="66"/>
        <v>3159.9895384615384</v>
      </c>
      <c r="AG315" s="19">
        <f t="shared" si="67"/>
        <v>3160.0590769230785</v>
      </c>
      <c r="AH315" s="19">
        <f t="shared" si="68"/>
        <v>3159.9895384615384</v>
      </c>
      <c r="AI315" s="19">
        <f t="shared" si="69"/>
        <v>6.9538461540105345E-2</v>
      </c>
      <c r="AJ315" s="19">
        <f t="shared" si="70"/>
        <v>6.9538461540105345E-2</v>
      </c>
      <c r="AK315" s="20">
        <f t="shared" si="71"/>
        <v>0</v>
      </c>
    </row>
    <row r="316" spans="2:37" s="3" customFormat="1" ht="63.75" hidden="1" customHeight="1" outlineLevel="1" x14ac:dyDescent="0.2">
      <c r="B316" s="15" t="s">
        <v>258</v>
      </c>
      <c r="C316" s="16" t="s">
        <v>44</v>
      </c>
      <c r="D316" s="17">
        <v>195</v>
      </c>
      <c r="E316" s="10" t="s">
        <v>92</v>
      </c>
      <c r="F316" s="10" t="s">
        <v>93</v>
      </c>
      <c r="G316" s="33">
        <v>8128</v>
      </c>
      <c r="H316" s="18">
        <f>IFERROR(INDEX(#REF!,MATCH(G316,#REF!,0)),G316)</f>
        <v>8128</v>
      </c>
      <c r="I316" s="11"/>
      <c r="J316" s="11" t="s">
        <v>68</v>
      </c>
      <c r="K316" s="11"/>
      <c r="L316" s="11" t="s">
        <v>1407</v>
      </c>
      <c r="M316" s="11">
        <v>0</v>
      </c>
      <c r="N316" s="19">
        <v>25796.2</v>
      </c>
      <c r="O316" s="19">
        <v>48750.06</v>
      </c>
      <c r="P316" s="19">
        <v>48750.06</v>
      </c>
      <c r="Q316" s="19">
        <v>33750.06</v>
      </c>
      <c r="R316" s="13">
        <f t="shared" si="58"/>
        <v>15000</v>
      </c>
      <c r="S316" s="11"/>
      <c r="T316" s="19">
        <v>1750</v>
      </c>
      <c r="U316" s="11"/>
      <c r="V316" s="19">
        <v>48750.06</v>
      </c>
      <c r="W316" s="19">
        <v>35500.06</v>
      </c>
      <c r="X316" s="19">
        <v>13250</v>
      </c>
      <c r="Y316" s="19">
        <f t="shared" si="59"/>
        <v>250.00030769230767</v>
      </c>
      <c r="Z316" s="19">
        <f t="shared" si="60"/>
        <v>3000.0015384615381</v>
      </c>
      <c r="AA316" s="19">
        <f t="shared" si="61"/>
        <v>11999.998461538462</v>
      </c>
      <c r="AB316" s="19">
        <f t="shared" si="62"/>
        <v>3000.0036923076923</v>
      </c>
      <c r="AC316" s="19">
        <f t="shared" si="63"/>
        <v>8999.9947692307687</v>
      </c>
      <c r="AD316" s="19">
        <f t="shared" si="64"/>
        <v>3000.0036923076923</v>
      </c>
      <c r="AE316" s="19">
        <f t="shared" si="65"/>
        <v>5999.9910769230764</v>
      </c>
      <c r="AF316" s="19">
        <f t="shared" si="66"/>
        <v>3000.0036923076923</v>
      </c>
      <c r="AG316" s="19">
        <f t="shared" si="67"/>
        <v>2999.9873846153841</v>
      </c>
      <c r="AH316" s="19">
        <f t="shared" si="68"/>
        <v>2999.9873846153841</v>
      </c>
      <c r="AI316" s="19">
        <f t="shared" si="69"/>
        <v>0</v>
      </c>
      <c r="AJ316" s="19">
        <f t="shared" si="70"/>
        <v>0</v>
      </c>
      <c r="AK316" s="20">
        <f t="shared" si="71"/>
        <v>0</v>
      </c>
    </row>
    <row r="317" spans="2:37" s="3" customFormat="1" ht="74.25" hidden="1" customHeight="1" outlineLevel="1" x14ac:dyDescent="0.2">
      <c r="B317" s="15" t="s">
        <v>259</v>
      </c>
      <c r="C317" s="16" t="s">
        <v>44</v>
      </c>
      <c r="D317" s="17">
        <v>153</v>
      </c>
      <c r="E317" s="10" t="s">
        <v>184</v>
      </c>
      <c r="F317" s="10" t="s">
        <v>81</v>
      </c>
      <c r="G317" s="33">
        <v>8132</v>
      </c>
      <c r="H317" s="18">
        <f>IFERROR(INDEX(#REF!,MATCH(G317,#REF!,0)),G317)</f>
        <v>8132</v>
      </c>
      <c r="I317" s="11"/>
      <c r="J317" s="11" t="s">
        <v>68</v>
      </c>
      <c r="K317" s="11"/>
      <c r="L317" s="11" t="s">
        <v>1407</v>
      </c>
      <c r="M317" s="11">
        <v>0</v>
      </c>
      <c r="N317" s="19">
        <v>2024.69</v>
      </c>
      <c r="O317" s="19">
        <v>5200</v>
      </c>
      <c r="P317" s="19">
        <v>83176.94</v>
      </c>
      <c r="Q317" s="19">
        <v>77976.94</v>
      </c>
      <c r="R317" s="13">
        <f t="shared" si="58"/>
        <v>5200</v>
      </c>
      <c r="S317" s="11"/>
      <c r="T317" s="22">
        <v>237.93</v>
      </c>
      <c r="U317" s="11"/>
      <c r="V317" s="19">
        <v>83176.94</v>
      </c>
      <c r="W317" s="19">
        <v>78214.87</v>
      </c>
      <c r="X317" s="19">
        <v>4962.07</v>
      </c>
      <c r="Y317" s="19">
        <f t="shared" si="59"/>
        <v>33.986928104575163</v>
      </c>
      <c r="Z317" s="19">
        <f t="shared" si="60"/>
        <v>407.86464052287579</v>
      </c>
      <c r="AA317" s="19">
        <f t="shared" si="61"/>
        <v>4792.1353594771244</v>
      </c>
      <c r="AB317" s="19">
        <f t="shared" si="62"/>
        <v>407.84313725490199</v>
      </c>
      <c r="AC317" s="19">
        <f t="shared" si="63"/>
        <v>4384.2922222222223</v>
      </c>
      <c r="AD317" s="19">
        <f t="shared" si="64"/>
        <v>407.84313725490199</v>
      </c>
      <c r="AE317" s="19">
        <f t="shared" si="65"/>
        <v>3976.4490849673202</v>
      </c>
      <c r="AF317" s="19">
        <f t="shared" si="66"/>
        <v>407.84313725490199</v>
      </c>
      <c r="AG317" s="19">
        <f t="shared" si="67"/>
        <v>3568.6059477124181</v>
      </c>
      <c r="AH317" s="19">
        <f t="shared" si="68"/>
        <v>407.84313725490199</v>
      </c>
      <c r="AI317" s="19">
        <f t="shared" si="69"/>
        <v>3160.762810457516</v>
      </c>
      <c r="AJ317" s="19">
        <f t="shared" si="70"/>
        <v>407.84313725490199</v>
      </c>
      <c r="AK317" s="20">
        <f t="shared" si="71"/>
        <v>2752.9196732026139</v>
      </c>
    </row>
    <row r="318" spans="2:37" s="3" customFormat="1" ht="74.25" hidden="1" customHeight="1" outlineLevel="1" x14ac:dyDescent="0.2">
      <c r="B318" s="15" t="s">
        <v>259</v>
      </c>
      <c r="C318" s="16" t="s">
        <v>44</v>
      </c>
      <c r="D318" s="17">
        <v>153</v>
      </c>
      <c r="E318" s="10" t="s">
        <v>184</v>
      </c>
      <c r="F318" s="10" t="s">
        <v>81</v>
      </c>
      <c r="G318" s="33">
        <v>8133</v>
      </c>
      <c r="H318" s="18">
        <f>IFERROR(INDEX(#REF!,MATCH(G318,#REF!,0)),G318)</f>
        <v>8133</v>
      </c>
      <c r="I318" s="11"/>
      <c r="J318" s="11" t="s">
        <v>68</v>
      </c>
      <c r="K318" s="11"/>
      <c r="L318" s="11" t="s">
        <v>1407</v>
      </c>
      <c r="M318" s="11">
        <v>0</v>
      </c>
      <c r="N318" s="19">
        <v>2123.31</v>
      </c>
      <c r="O318" s="19">
        <v>5200</v>
      </c>
      <c r="P318" s="19">
        <v>83498.27</v>
      </c>
      <c r="Q318" s="19">
        <v>78298.27</v>
      </c>
      <c r="R318" s="13">
        <f t="shared" si="58"/>
        <v>5200</v>
      </c>
      <c r="S318" s="11"/>
      <c r="T318" s="22">
        <v>237.93</v>
      </c>
      <c r="U318" s="11"/>
      <c r="V318" s="19">
        <v>83498.27</v>
      </c>
      <c r="W318" s="19">
        <v>78536.2</v>
      </c>
      <c r="X318" s="19">
        <v>4962.07</v>
      </c>
      <c r="Y318" s="19">
        <f t="shared" si="59"/>
        <v>33.986928104575163</v>
      </c>
      <c r="Z318" s="19">
        <f t="shared" si="60"/>
        <v>407.86464052287579</v>
      </c>
      <c r="AA318" s="19">
        <f t="shared" si="61"/>
        <v>4792.1353594771244</v>
      </c>
      <c r="AB318" s="19">
        <f t="shared" si="62"/>
        <v>407.84313725490199</v>
      </c>
      <c r="AC318" s="19">
        <f t="shared" si="63"/>
        <v>4384.2922222222223</v>
      </c>
      <c r="AD318" s="19">
        <f t="shared" si="64"/>
        <v>407.84313725490199</v>
      </c>
      <c r="AE318" s="19">
        <f t="shared" si="65"/>
        <v>3976.4490849673202</v>
      </c>
      <c r="AF318" s="19">
        <f t="shared" si="66"/>
        <v>407.84313725490199</v>
      </c>
      <c r="AG318" s="19">
        <f t="shared" si="67"/>
        <v>3568.6059477124181</v>
      </c>
      <c r="AH318" s="19">
        <f t="shared" si="68"/>
        <v>407.84313725490199</v>
      </c>
      <c r="AI318" s="19">
        <f t="shared" si="69"/>
        <v>3160.762810457516</v>
      </c>
      <c r="AJ318" s="19">
        <f t="shared" si="70"/>
        <v>407.84313725490199</v>
      </c>
      <c r="AK318" s="20">
        <f t="shared" si="71"/>
        <v>2752.9196732026139</v>
      </c>
    </row>
    <row r="319" spans="2:37" s="3" customFormat="1" ht="63.75" hidden="1" customHeight="1" outlineLevel="1" x14ac:dyDescent="0.2">
      <c r="B319" s="15" t="s">
        <v>260</v>
      </c>
      <c r="C319" s="16" t="s">
        <v>44</v>
      </c>
      <c r="D319" s="17">
        <v>183</v>
      </c>
      <c r="E319" s="10" t="s">
        <v>254</v>
      </c>
      <c r="F319" s="10" t="s">
        <v>86</v>
      </c>
      <c r="G319" s="33">
        <v>8147</v>
      </c>
      <c r="H319" s="18">
        <f>IFERROR(INDEX(#REF!,MATCH(G319,#REF!,0)),G319)</f>
        <v>8147</v>
      </c>
      <c r="I319" s="11"/>
      <c r="J319" s="11" t="s">
        <v>68</v>
      </c>
      <c r="K319" s="11"/>
      <c r="L319" s="11" t="s">
        <v>1407</v>
      </c>
      <c r="M319" s="11">
        <v>0</v>
      </c>
      <c r="N319" s="19">
        <v>34247.03</v>
      </c>
      <c r="O319" s="19">
        <v>67100.17</v>
      </c>
      <c r="P319" s="19">
        <v>67100.17</v>
      </c>
      <c r="Q319" s="19">
        <v>49500.17</v>
      </c>
      <c r="R319" s="13">
        <f t="shared" si="58"/>
        <v>17600</v>
      </c>
      <c r="S319" s="11"/>
      <c r="T319" s="19">
        <v>2566.69</v>
      </c>
      <c r="U319" s="11"/>
      <c r="V319" s="19">
        <v>67100.17</v>
      </c>
      <c r="W319" s="19">
        <v>52066.86</v>
      </c>
      <c r="X319" s="19">
        <v>15033.31</v>
      </c>
      <c r="Y319" s="19">
        <f t="shared" si="59"/>
        <v>366.66759562841531</v>
      </c>
      <c r="Z319" s="19">
        <f t="shared" si="60"/>
        <v>4400.0279781420768</v>
      </c>
      <c r="AA319" s="19">
        <f t="shared" si="61"/>
        <v>13199.972021857924</v>
      </c>
      <c r="AB319" s="19">
        <f t="shared" si="62"/>
        <v>4400.011147540984</v>
      </c>
      <c r="AC319" s="19">
        <f t="shared" si="63"/>
        <v>8799.960874316941</v>
      </c>
      <c r="AD319" s="19">
        <f t="shared" si="64"/>
        <v>4400.011147540984</v>
      </c>
      <c r="AE319" s="19">
        <f t="shared" si="65"/>
        <v>4399.9497267759571</v>
      </c>
      <c r="AF319" s="19">
        <f t="shared" si="66"/>
        <v>4399.9497267759571</v>
      </c>
      <c r="AG319" s="19">
        <f t="shared" si="67"/>
        <v>0</v>
      </c>
      <c r="AH319" s="19">
        <f t="shared" si="68"/>
        <v>0</v>
      </c>
      <c r="AI319" s="19">
        <f t="shared" si="69"/>
        <v>0</v>
      </c>
      <c r="AJ319" s="19">
        <f t="shared" si="70"/>
        <v>0</v>
      </c>
      <c r="AK319" s="20">
        <f t="shared" si="71"/>
        <v>0</v>
      </c>
    </row>
    <row r="320" spans="2:37" s="3" customFormat="1" ht="63.75" hidden="1" customHeight="1" outlineLevel="1" x14ac:dyDescent="0.2">
      <c r="B320" s="15" t="s">
        <v>260</v>
      </c>
      <c r="C320" s="16" t="s">
        <v>44</v>
      </c>
      <c r="D320" s="17">
        <v>183</v>
      </c>
      <c r="E320" s="10" t="s">
        <v>254</v>
      </c>
      <c r="F320" s="10" t="s">
        <v>86</v>
      </c>
      <c r="G320" s="33">
        <v>8148</v>
      </c>
      <c r="H320" s="18">
        <f>IFERROR(INDEX(#REF!,MATCH(G320,#REF!,0)),G320)</f>
        <v>8148</v>
      </c>
      <c r="I320" s="11"/>
      <c r="J320" s="11" t="s">
        <v>68</v>
      </c>
      <c r="K320" s="11"/>
      <c r="L320" s="11" t="s">
        <v>1407</v>
      </c>
      <c r="M320" s="11">
        <v>0</v>
      </c>
      <c r="N320" s="19">
        <v>38207.69</v>
      </c>
      <c r="O320" s="19">
        <v>74724.850000000006</v>
      </c>
      <c r="P320" s="19">
        <v>74724.850000000006</v>
      </c>
      <c r="Q320" s="19">
        <v>55124.85</v>
      </c>
      <c r="R320" s="13">
        <f t="shared" si="58"/>
        <v>19600.000000000007</v>
      </c>
      <c r="S320" s="11"/>
      <c r="T320" s="19">
        <v>2858.31</v>
      </c>
      <c r="U320" s="11"/>
      <c r="V320" s="19">
        <v>74724.850000000006</v>
      </c>
      <c r="W320" s="19">
        <v>57983.16</v>
      </c>
      <c r="X320" s="19">
        <v>16741.689999999999</v>
      </c>
      <c r="Y320" s="19">
        <f t="shared" si="59"/>
        <v>408.3325136612022</v>
      </c>
      <c r="Z320" s="19">
        <f t="shared" si="60"/>
        <v>4899.9725683060115</v>
      </c>
      <c r="AA320" s="19">
        <f t="shared" si="61"/>
        <v>14700.027431693996</v>
      </c>
      <c r="AB320" s="19">
        <f t="shared" si="62"/>
        <v>4899.9901639344262</v>
      </c>
      <c r="AC320" s="19">
        <f t="shared" si="63"/>
        <v>9800.0372677595697</v>
      </c>
      <c r="AD320" s="19">
        <f t="shared" si="64"/>
        <v>4899.9901639344262</v>
      </c>
      <c r="AE320" s="19">
        <f t="shared" si="65"/>
        <v>4900.0471038251435</v>
      </c>
      <c r="AF320" s="19">
        <f t="shared" si="66"/>
        <v>4899.9901639344262</v>
      </c>
      <c r="AG320" s="19">
        <f t="shared" si="67"/>
        <v>5.6939890717330854E-2</v>
      </c>
      <c r="AH320" s="19">
        <f t="shared" si="68"/>
        <v>5.6939890717330854E-2</v>
      </c>
      <c r="AI320" s="19">
        <f t="shared" si="69"/>
        <v>0</v>
      </c>
      <c r="AJ320" s="19">
        <f t="shared" si="70"/>
        <v>0</v>
      </c>
      <c r="AK320" s="20">
        <f t="shared" si="71"/>
        <v>0</v>
      </c>
    </row>
    <row r="321" spans="2:37" s="3" customFormat="1" ht="63.75" hidden="1" customHeight="1" outlineLevel="1" x14ac:dyDescent="0.2">
      <c r="B321" s="15" t="s">
        <v>260</v>
      </c>
      <c r="C321" s="16" t="s">
        <v>44</v>
      </c>
      <c r="D321" s="17">
        <v>183</v>
      </c>
      <c r="E321" s="10" t="s">
        <v>254</v>
      </c>
      <c r="F321" s="10" t="s">
        <v>86</v>
      </c>
      <c r="G321" s="33">
        <v>8149</v>
      </c>
      <c r="H321" s="18">
        <f>IFERROR(INDEX(#REF!,MATCH(G321,#REF!,0)),G321)</f>
        <v>8149</v>
      </c>
      <c r="I321" s="11"/>
      <c r="J321" s="11" t="s">
        <v>68</v>
      </c>
      <c r="K321" s="11"/>
      <c r="L321" s="11" t="s">
        <v>1407</v>
      </c>
      <c r="M321" s="11">
        <v>0</v>
      </c>
      <c r="N321" s="19">
        <v>38207.69</v>
      </c>
      <c r="O321" s="19">
        <v>73977.38</v>
      </c>
      <c r="P321" s="19">
        <v>73977.38</v>
      </c>
      <c r="Q321" s="19">
        <v>54377.38</v>
      </c>
      <c r="R321" s="13">
        <f t="shared" si="58"/>
        <v>19600.000000000007</v>
      </c>
      <c r="S321" s="11"/>
      <c r="T321" s="19">
        <v>2858.31</v>
      </c>
      <c r="U321" s="11"/>
      <c r="V321" s="19">
        <v>73977.38</v>
      </c>
      <c r="W321" s="19">
        <v>57235.69</v>
      </c>
      <c r="X321" s="19">
        <v>16741.689999999999</v>
      </c>
      <c r="Y321" s="19">
        <f t="shared" si="59"/>
        <v>404.24797814207653</v>
      </c>
      <c r="Z321" s="19">
        <f t="shared" si="60"/>
        <v>4879.5498907103829</v>
      </c>
      <c r="AA321" s="19">
        <f t="shared" si="61"/>
        <v>14720.450109289624</v>
      </c>
      <c r="AB321" s="19">
        <f t="shared" si="62"/>
        <v>4850.9757377049182</v>
      </c>
      <c r="AC321" s="19">
        <f t="shared" si="63"/>
        <v>9869.4743715847071</v>
      </c>
      <c r="AD321" s="19">
        <f t="shared" si="64"/>
        <v>4850.9757377049182</v>
      </c>
      <c r="AE321" s="19">
        <f t="shared" si="65"/>
        <v>5018.4986338797889</v>
      </c>
      <c r="AF321" s="19">
        <f t="shared" si="66"/>
        <v>4850.9757377049182</v>
      </c>
      <c r="AG321" s="19">
        <f t="shared" si="67"/>
        <v>167.52289617487077</v>
      </c>
      <c r="AH321" s="19">
        <f t="shared" si="68"/>
        <v>167.52289617487077</v>
      </c>
      <c r="AI321" s="19">
        <f t="shared" si="69"/>
        <v>0</v>
      </c>
      <c r="AJ321" s="19">
        <f t="shared" si="70"/>
        <v>0</v>
      </c>
      <c r="AK321" s="20">
        <f t="shared" si="71"/>
        <v>0</v>
      </c>
    </row>
    <row r="322" spans="2:37" s="3" customFormat="1" ht="63.75" hidden="1" customHeight="1" outlineLevel="1" x14ac:dyDescent="0.2">
      <c r="B322" s="15" t="s">
        <v>260</v>
      </c>
      <c r="C322" s="16" t="s">
        <v>44</v>
      </c>
      <c r="D322" s="17">
        <v>183</v>
      </c>
      <c r="E322" s="10" t="s">
        <v>254</v>
      </c>
      <c r="F322" s="10" t="s">
        <v>86</v>
      </c>
      <c r="G322" s="33">
        <v>8150</v>
      </c>
      <c r="H322" s="18">
        <f>IFERROR(INDEX(#REF!,MATCH(G322,#REF!,0)),G322)</f>
        <v>8150</v>
      </c>
      <c r="I322" s="11"/>
      <c r="J322" s="11" t="s">
        <v>68</v>
      </c>
      <c r="K322" s="11"/>
      <c r="L322" s="11" t="s">
        <v>1407</v>
      </c>
      <c r="M322" s="11">
        <v>0</v>
      </c>
      <c r="N322" s="19">
        <v>38207.69</v>
      </c>
      <c r="O322" s="19">
        <v>75598.06</v>
      </c>
      <c r="P322" s="19">
        <v>75598.06</v>
      </c>
      <c r="Q322" s="19">
        <v>55998.06</v>
      </c>
      <c r="R322" s="13">
        <f t="shared" si="58"/>
        <v>19600</v>
      </c>
      <c r="S322" s="11"/>
      <c r="T322" s="19">
        <v>2858.31</v>
      </c>
      <c r="U322" s="11"/>
      <c r="V322" s="19">
        <v>75598.06</v>
      </c>
      <c r="W322" s="19">
        <v>58856.37</v>
      </c>
      <c r="X322" s="19">
        <v>16741.689999999999</v>
      </c>
      <c r="Y322" s="19">
        <f t="shared" si="59"/>
        <v>413.10415300546447</v>
      </c>
      <c r="Z322" s="19">
        <f t="shared" si="60"/>
        <v>4923.8307650273218</v>
      </c>
      <c r="AA322" s="19">
        <f t="shared" si="61"/>
        <v>14676.169234972678</v>
      </c>
      <c r="AB322" s="19">
        <f t="shared" si="62"/>
        <v>4957.2498360655736</v>
      </c>
      <c r="AC322" s="19">
        <f t="shared" si="63"/>
        <v>9718.9193989071046</v>
      </c>
      <c r="AD322" s="19">
        <f t="shared" si="64"/>
        <v>4957.2498360655736</v>
      </c>
      <c r="AE322" s="19">
        <f t="shared" si="65"/>
        <v>4761.6695628415309</v>
      </c>
      <c r="AF322" s="19">
        <f t="shared" si="66"/>
        <v>4761.6695628415309</v>
      </c>
      <c r="AG322" s="19">
        <f t="shared" si="67"/>
        <v>0</v>
      </c>
      <c r="AH322" s="19">
        <f t="shared" si="68"/>
        <v>0</v>
      </c>
      <c r="AI322" s="19">
        <f t="shared" si="69"/>
        <v>0</v>
      </c>
      <c r="AJ322" s="19">
        <f t="shared" si="70"/>
        <v>0</v>
      </c>
      <c r="AK322" s="20">
        <f t="shared" si="71"/>
        <v>0</v>
      </c>
    </row>
    <row r="323" spans="2:37" s="3" customFormat="1" ht="74.25" hidden="1" customHeight="1" outlineLevel="1" x14ac:dyDescent="0.2">
      <c r="B323" s="15" t="s">
        <v>261</v>
      </c>
      <c r="C323" s="16" t="s">
        <v>44</v>
      </c>
      <c r="D323" s="17">
        <v>48</v>
      </c>
      <c r="E323" s="10" t="s">
        <v>262</v>
      </c>
      <c r="F323" s="10" t="s">
        <v>81</v>
      </c>
      <c r="G323" s="33">
        <v>8152</v>
      </c>
      <c r="H323" s="18">
        <f>IFERROR(INDEX(#REF!,MATCH(G323,#REF!,0)),G323)</f>
        <v>8152</v>
      </c>
      <c r="I323" s="11"/>
      <c r="J323" s="11" t="s">
        <v>68</v>
      </c>
      <c r="K323" s="11"/>
      <c r="L323" s="11" t="s">
        <v>1407</v>
      </c>
      <c r="M323" s="11">
        <v>0</v>
      </c>
      <c r="N323" s="22">
        <v>920.53</v>
      </c>
      <c r="O323" s="22">
        <v>410</v>
      </c>
      <c r="P323" s="19">
        <v>2716.39</v>
      </c>
      <c r="Q323" s="19">
        <v>2306.39</v>
      </c>
      <c r="R323" s="13">
        <f t="shared" si="58"/>
        <v>410</v>
      </c>
      <c r="S323" s="11"/>
      <c r="T323" s="22">
        <v>59.78</v>
      </c>
      <c r="U323" s="11"/>
      <c r="V323" s="19">
        <v>2716.39</v>
      </c>
      <c r="W323" s="19">
        <v>2366.17</v>
      </c>
      <c r="X323" s="22">
        <v>350.22</v>
      </c>
      <c r="Y323" s="19">
        <f t="shared" si="59"/>
        <v>8.5416666666666661</v>
      </c>
      <c r="Z323" s="19">
        <f t="shared" si="60"/>
        <v>102.48833333333333</v>
      </c>
      <c r="AA323" s="19">
        <f t="shared" si="61"/>
        <v>307.51166666666666</v>
      </c>
      <c r="AB323" s="19">
        <f t="shared" si="62"/>
        <v>102.5</v>
      </c>
      <c r="AC323" s="19">
        <f t="shared" si="63"/>
        <v>205.01166666666666</v>
      </c>
      <c r="AD323" s="19">
        <f t="shared" si="64"/>
        <v>102.5</v>
      </c>
      <c r="AE323" s="19">
        <f t="shared" si="65"/>
        <v>102.51166666666666</v>
      </c>
      <c r="AF323" s="19">
        <f t="shared" si="66"/>
        <v>102.5</v>
      </c>
      <c r="AG323" s="19">
        <f t="shared" si="67"/>
        <v>1.1666666666656056E-2</v>
      </c>
      <c r="AH323" s="19">
        <f t="shared" si="68"/>
        <v>1.1666666666656056E-2</v>
      </c>
      <c r="AI323" s="19">
        <f t="shared" si="69"/>
        <v>0</v>
      </c>
      <c r="AJ323" s="19">
        <f t="shared" si="70"/>
        <v>0</v>
      </c>
      <c r="AK323" s="20">
        <f t="shared" si="71"/>
        <v>0</v>
      </c>
    </row>
    <row r="324" spans="2:37" s="3" customFormat="1" ht="74.25" hidden="1" customHeight="1" outlineLevel="1" x14ac:dyDescent="0.2">
      <c r="B324" s="15" t="s">
        <v>263</v>
      </c>
      <c r="C324" s="16" t="s">
        <v>44</v>
      </c>
      <c r="D324" s="17">
        <v>195</v>
      </c>
      <c r="E324" s="10" t="s">
        <v>186</v>
      </c>
      <c r="F324" s="10" t="s">
        <v>81</v>
      </c>
      <c r="G324" s="33">
        <v>8566</v>
      </c>
      <c r="H324" s="18">
        <f>IFERROR(INDEX(#REF!,MATCH(G324,#REF!,0)),G324)</f>
        <v>8566</v>
      </c>
      <c r="I324" s="11"/>
      <c r="J324" s="11" t="s">
        <v>68</v>
      </c>
      <c r="K324" s="11"/>
      <c r="L324" s="11" t="s">
        <v>1407</v>
      </c>
      <c r="M324" s="11">
        <v>0</v>
      </c>
      <c r="N324" s="19">
        <v>11025.61</v>
      </c>
      <c r="O324" s="19">
        <v>18524.939999999999</v>
      </c>
      <c r="P324" s="19">
        <v>18524.939999999999</v>
      </c>
      <c r="Q324" s="19">
        <v>12824.94</v>
      </c>
      <c r="R324" s="13">
        <f t="shared" si="58"/>
        <v>5699.9999999999982</v>
      </c>
      <c r="S324" s="11"/>
      <c r="T324" s="22">
        <v>665</v>
      </c>
      <c r="U324" s="11"/>
      <c r="V324" s="19">
        <v>18524.939999999999</v>
      </c>
      <c r="W324" s="19">
        <v>13489.94</v>
      </c>
      <c r="X324" s="19">
        <v>5035</v>
      </c>
      <c r="Y324" s="19">
        <f t="shared" si="59"/>
        <v>94.9996923076923</v>
      </c>
      <c r="Z324" s="19">
        <f t="shared" si="60"/>
        <v>1139.9984615384615</v>
      </c>
      <c r="AA324" s="19">
        <f t="shared" si="61"/>
        <v>4560.0015384615363</v>
      </c>
      <c r="AB324" s="19">
        <f t="shared" si="62"/>
        <v>1139.9963076923077</v>
      </c>
      <c r="AC324" s="19">
        <f t="shared" si="63"/>
        <v>3420.0052307692285</v>
      </c>
      <c r="AD324" s="19">
        <f t="shared" si="64"/>
        <v>1139.9963076923077</v>
      </c>
      <c r="AE324" s="19">
        <f t="shared" si="65"/>
        <v>2280.0089230769208</v>
      </c>
      <c r="AF324" s="19">
        <f t="shared" si="66"/>
        <v>1139.9963076923077</v>
      </c>
      <c r="AG324" s="19">
        <f t="shared" si="67"/>
        <v>1140.0126153846131</v>
      </c>
      <c r="AH324" s="19">
        <f t="shared" si="68"/>
        <v>1139.9963076923077</v>
      </c>
      <c r="AI324" s="19">
        <f t="shared" si="69"/>
        <v>1.6307692305417731E-2</v>
      </c>
      <c r="AJ324" s="19">
        <f t="shared" si="70"/>
        <v>1.6307692305417731E-2</v>
      </c>
      <c r="AK324" s="20">
        <f t="shared" si="71"/>
        <v>0</v>
      </c>
    </row>
    <row r="325" spans="2:37" s="3" customFormat="1" ht="74.25" hidden="1" customHeight="1" outlineLevel="1" x14ac:dyDescent="0.2">
      <c r="B325" s="15" t="s">
        <v>263</v>
      </c>
      <c r="C325" s="16" t="s">
        <v>44</v>
      </c>
      <c r="D325" s="17">
        <v>195</v>
      </c>
      <c r="E325" s="10" t="s">
        <v>186</v>
      </c>
      <c r="F325" s="10" t="s">
        <v>81</v>
      </c>
      <c r="G325" s="33">
        <v>8567</v>
      </c>
      <c r="H325" s="18">
        <f>IFERROR(INDEX(#REF!,MATCH(G325,#REF!,0)),G325)</f>
        <v>8567</v>
      </c>
      <c r="I325" s="11"/>
      <c r="J325" s="11" t="s">
        <v>68</v>
      </c>
      <c r="K325" s="11"/>
      <c r="L325" s="11" t="s">
        <v>1407</v>
      </c>
      <c r="M325" s="11">
        <v>0</v>
      </c>
      <c r="N325" s="19">
        <v>11025.61</v>
      </c>
      <c r="O325" s="19">
        <v>18524.939999999999</v>
      </c>
      <c r="P325" s="19">
        <v>18524.939999999999</v>
      </c>
      <c r="Q325" s="19">
        <v>12824.94</v>
      </c>
      <c r="R325" s="13">
        <f t="shared" si="58"/>
        <v>5699.9999999999982</v>
      </c>
      <c r="S325" s="11"/>
      <c r="T325" s="22">
        <v>665</v>
      </c>
      <c r="U325" s="11"/>
      <c r="V325" s="19">
        <v>18524.939999999999</v>
      </c>
      <c r="W325" s="19">
        <v>13489.94</v>
      </c>
      <c r="X325" s="19">
        <v>5035</v>
      </c>
      <c r="Y325" s="19">
        <f t="shared" si="59"/>
        <v>94.9996923076923</v>
      </c>
      <c r="Z325" s="19">
        <f t="shared" si="60"/>
        <v>1139.9984615384615</v>
      </c>
      <c r="AA325" s="19">
        <f t="shared" si="61"/>
        <v>4560.0015384615363</v>
      </c>
      <c r="AB325" s="19">
        <f t="shared" si="62"/>
        <v>1139.9963076923077</v>
      </c>
      <c r="AC325" s="19">
        <f t="shared" si="63"/>
        <v>3420.0052307692285</v>
      </c>
      <c r="AD325" s="19">
        <f t="shared" si="64"/>
        <v>1139.9963076923077</v>
      </c>
      <c r="AE325" s="19">
        <f t="shared" si="65"/>
        <v>2280.0089230769208</v>
      </c>
      <c r="AF325" s="19">
        <f t="shared" si="66"/>
        <v>1139.9963076923077</v>
      </c>
      <c r="AG325" s="19">
        <f t="shared" si="67"/>
        <v>1140.0126153846131</v>
      </c>
      <c r="AH325" s="19">
        <f t="shared" si="68"/>
        <v>1139.9963076923077</v>
      </c>
      <c r="AI325" s="19">
        <f t="shared" si="69"/>
        <v>1.6307692305417731E-2</v>
      </c>
      <c r="AJ325" s="19">
        <f t="shared" si="70"/>
        <v>1.6307692305417731E-2</v>
      </c>
      <c r="AK325" s="20">
        <f t="shared" si="71"/>
        <v>0</v>
      </c>
    </row>
    <row r="326" spans="2:37" s="3" customFormat="1" ht="84.75" hidden="1" customHeight="1" outlineLevel="1" x14ac:dyDescent="0.2">
      <c r="B326" s="15" t="s">
        <v>126</v>
      </c>
      <c r="C326" s="16" t="s">
        <v>44</v>
      </c>
      <c r="D326" s="17">
        <v>195</v>
      </c>
      <c r="E326" s="10" t="s">
        <v>88</v>
      </c>
      <c r="F326" s="10" t="s">
        <v>81</v>
      </c>
      <c r="G326" s="33">
        <v>8588</v>
      </c>
      <c r="H326" s="18">
        <f>IFERROR(INDEX(#REF!,MATCH(G326,#REF!,0)),G326)</f>
        <v>8588</v>
      </c>
      <c r="I326" s="11"/>
      <c r="J326" s="11" t="s">
        <v>68</v>
      </c>
      <c r="K326" s="11"/>
      <c r="L326" s="11" t="s">
        <v>1407</v>
      </c>
      <c r="M326" s="11">
        <v>0</v>
      </c>
      <c r="N326" s="19">
        <v>35704.5</v>
      </c>
      <c r="O326" s="19">
        <v>59475.14</v>
      </c>
      <c r="P326" s="19">
        <v>59475.14</v>
      </c>
      <c r="Q326" s="19">
        <v>41175.14</v>
      </c>
      <c r="R326" s="13">
        <f t="shared" si="58"/>
        <v>18300</v>
      </c>
      <c r="S326" s="11"/>
      <c r="T326" s="19">
        <v>2135</v>
      </c>
      <c r="U326" s="11"/>
      <c r="V326" s="19">
        <v>59475.14</v>
      </c>
      <c r="W326" s="19">
        <v>43310.14</v>
      </c>
      <c r="X326" s="19">
        <v>16165</v>
      </c>
      <c r="Y326" s="19">
        <f t="shared" si="59"/>
        <v>305.00071794871792</v>
      </c>
      <c r="Z326" s="19">
        <f t="shared" si="60"/>
        <v>3660.0035897435896</v>
      </c>
      <c r="AA326" s="19">
        <f t="shared" si="61"/>
        <v>14639.99641025641</v>
      </c>
      <c r="AB326" s="19">
        <f t="shared" si="62"/>
        <v>3660.008615384615</v>
      </c>
      <c r="AC326" s="19">
        <f t="shared" si="63"/>
        <v>10979.987794871795</v>
      </c>
      <c r="AD326" s="19">
        <f t="shared" si="64"/>
        <v>3660.008615384615</v>
      </c>
      <c r="AE326" s="19">
        <f t="shared" si="65"/>
        <v>7319.9791794871799</v>
      </c>
      <c r="AF326" s="19">
        <f t="shared" si="66"/>
        <v>3660.008615384615</v>
      </c>
      <c r="AG326" s="19">
        <f t="shared" si="67"/>
        <v>3659.9705641025648</v>
      </c>
      <c r="AH326" s="19">
        <f t="shared" si="68"/>
        <v>3659.9705641025648</v>
      </c>
      <c r="AI326" s="19">
        <f t="shared" si="69"/>
        <v>0</v>
      </c>
      <c r="AJ326" s="19">
        <f t="shared" si="70"/>
        <v>0</v>
      </c>
      <c r="AK326" s="20">
        <f t="shared" si="71"/>
        <v>0</v>
      </c>
    </row>
    <row r="327" spans="2:37" s="3" customFormat="1" ht="42.75" hidden="1" customHeight="1" outlineLevel="1" x14ac:dyDescent="0.2">
      <c r="B327" s="15" t="s">
        <v>264</v>
      </c>
      <c r="C327" s="16" t="s">
        <v>44</v>
      </c>
      <c r="D327" s="17">
        <v>195</v>
      </c>
      <c r="E327" s="10" t="s">
        <v>138</v>
      </c>
      <c r="F327" s="10" t="s">
        <v>86</v>
      </c>
      <c r="G327" s="33">
        <v>8598</v>
      </c>
      <c r="H327" s="18">
        <f>IFERROR(INDEX(#REF!,MATCH(G327,#REF!,0)),G327)</f>
        <v>8598</v>
      </c>
      <c r="I327" s="11"/>
      <c r="J327" s="11" t="s">
        <v>68</v>
      </c>
      <c r="K327" s="11"/>
      <c r="L327" s="11" t="s">
        <v>1407</v>
      </c>
      <c r="M327" s="11">
        <v>0</v>
      </c>
      <c r="N327" s="19">
        <v>12459.25</v>
      </c>
      <c r="O327" s="19">
        <v>20639.8</v>
      </c>
      <c r="P327" s="19">
        <v>20639.8</v>
      </c>
      <c r="Q327" s="19">
        <v>14239.8</v>
      </c>
      <c r="R327" s="13">
        <f t="shared" si="58"/>
        <v>6400</v>
      </c>
      <c r="S327" s="11"/>
      <c r="T327" s="22">
        <v>745.69</v>
      </c>
      <c r="U327" s="11"/>
      <c r="V327" s="19">
        <v>20639.8</v>
      </c>
      <c r="W327" s="19">
        <v>14985.49</v>
      </c>
      <c r="X327" s="19">
        <v>5654.31</v>
      </c>
      <c r="Y327" s="19">
        <f t="shared" si="59"/>
        <v>105.8451282051282</v>
      </c>
      <c r="Z327" s="19">
        <f t="shared" si="60"/>
        <v>1274.915641025641</v>
      </c>
      <c r="AA327" s="19">
        <f t="shared" si="61"/>
        <v>5125.084358974359</v>
      </c>
      <c r="AB327" s="19">
        <f t="shared" si="62"/>
        <v>1270.1415384615384</v>
      </c>
      <c r="AC327" s="19">
        <f t="shared" si="63"/>
        <v>3854.9428205128206</v>
      </c>
      <c r="AD327" s="19">
        <f t="shared" si="64"/>
        <v>1270.1415384615384</v>
      </c>
      <c r="AE327" s="19">
        <f t="shared" si="65"/>
        <v>2584.8012820512822</v>
      </c>
      <c r="AF327" s="19">
        <f t="shared" si="66"/>
        <v>1270.1415384615384</v>
      </c>
      <c r="AG327" s="19">
        <f t="shared" si="67"/>
        <v>1314.6597435897438</v>
      </c>
      <c r="AH327" s="19">
        <f t="shared" si="68"/>
        <v>1270.1415384615384</v>
      </c>
      <c r="AI327" s="19">
        <f t="shared" si="69"/>
        <v>44.518205128205409</v>
      </c>
      <c r="AJ327" s="19">
        <f t="shared" si="70"/>
        <v>44.518205128205409</v>
      </c>
      <c r="AK327" s="20">
        <f t="shared" si="71"/>
        <v>0</v>
      </c>
    </row>
    <row r="328" spans="2:37" s="3" customFormat="1" ht="95.25" hidden="1" customHeight="1" outlineLevel="1" x14ac:dyDescent="0.2">
      <c r="B328" s="15" t="s">
        <v>265</v>
      </c>
      <c r="C328" s="16" t="s">
        <v>44</v>
      </c>
      <c r="D328" s="17">
        <v>195</v>
      </c>
      <c r="E328" s="10" t="s">
        <v>104</v>
      </c>
      <c r="F328" s="10" t="s">
        <v>86</v>
      </c>
      <c r="G328" s="33">
        <v>8599</v>
      </c>
      <c r="H328" s="18">
        <f>IFERROR(INDEX(#REF!,MATCH(G328,#REF!,0)),G328)</f>
        <v>8599</v>
      </c>
      <c r="I328" s="11"/>
      <c r="J328" s="11" t="s">
        <v>68</v>
      </c>
      <c r="K328" s="11"/>
      <c r="L328" s="11" t="s">
        <v>1407</v>
      </c>
      <c r="M328" s="11">
        <v>0</v>
      </c>
      <c r="N328" s="19">
        <v>4287.84</v>
      </c>
      <c r="O328" s="19">
        <v>7318.81</v>
      </c>
      <c r="P328" s="19">
        <v>7318.81</v>
      </c>
      <c r="Q328" s="19">
        <v>5118.8100000000004</v>
      </c>
      <c r="R328" s="13">
        <f t="shared" si="58"/>
        <v>2200</v>
      </c>
      <c r="S328" s="11"/>
      <c r="T328" s="22">
        <v>256.69</v>
      </c>
      <c r="U328" s="11"/>
      <c r="V328" s="19">
        <v>7318.81</v>
      </c>
      <c r="W328" s="19">
        <v>5375.5</v>
      </c>
      <c r="X328" s="19">
        <v>1943.31</v>
      </c>
      <c r="Y328" s="19">
        <f t="shared" si="59"/>
        <v>37.532358974358978</v>
      </c>
      <c r="Z328" s="19">
        <f t="shared" si="60"/>
        <v>444.35179487179488</v>
      </c>
      <c r="AA328" s="19">
        <f t="shared" si="61"/>
        <v>1755.6482051282051</v>
      </c>
      <c r="AB328" s="19">
        <f t="shared" si="62"/>
        <v>450.38830769230776</v>
      </c>
      <c r="AC328" s="19">
        <f t="shared" si="63"/>
        <v>1305.2598974358973</v>
      </c>
      <c r="AD328" s="19">
        <f t="shared" si="64"/>
        <v>450.38830769230776</v>
      </c>
      <c r="AE328" s="19">
        <f t="shared" si="65"/>
        <v>854.87158974358954</v>
      </c>
      <c r="AF328" s="19">
        <f t="shared" si="66"/>
        <v>450.38830769230776</v>
      </c>
      <c r="AG328" s="19">
        <f t="shared" si="67"/>
        <v>404.48328205128178</v>
      </c>
      <c r="AH328" s="19">
        <f t="shared" si="68"/>
        <v>404.48328205128178</v>
      </c>
      <c r="AI328" s="19">
        <f t="shared" si="69"/>
        <v>0</v>
      </c>
      <c r="AJ328" s="19">
        <f t="shared" si="70"/>
        <v>0</v>
      </c>
      <c r="AK328" s="20">
        <f t="shared" si="71"/>
        <v>0</v>
      </c>
    </row>
    <row r="329" spans="2:37" s="3" customFormat="1" ht="74.25" hidden="1" customHeight="1" outlineLevel="1" x14ac:dyDescent="0.2">
      <c r="B329" s="15" t="s">
        <v>266</v>
      </c>
      <c r="C329" s="16" t="s">
        <v>44</v>
      </c>
      <c r="D329" s="17">
        <v>195</v>
      </c>
      <c r="E329" s="10" t="s">
        <v>129</v>
      </c>
      <c r="F329" s="10" t="s">
        <v>86</v>
      </c>
      <c r="G329" s="33">
        <v>8600</v>
      </c>
      <c r="H329" s="18">
        <f>IFERROR(INDEX(#REF!,MATCH(G329,#REF!,0)),G329)</f>
        <v>8600</v>
      </c>
      <c r="I329" s="11"/>
      <c r="J329" s="11" t="s">
        <v>68</v>
      </c>
      <c r="K329" s="11"/>
      <c r="L329" s="11" t="s">
        <v>1407</v>
      </c>
      <c r="M329" s="11">
        <v>0</v>
      </c>
      <c r="N329" s="19">
        <v>19894.75</v>
      </c>
      <c r="O329" s="19">
        <v>37699.919999999998</v>
      </c>
      <c r="P329" s="19">
        <v>37699.919999999998</v>
      </c>
      <c r="Q329" s="19">
        <v>26099.919999999998</v>
      </c>
      <c r="R329" s="13">
        <f t="shared" si="58"/>
        <v>11600</v>
      </c>
      <c r="S329" s="11"/>
      <c r="T329" s="19">
        <v>1353.31</v>
      </c>
      <c r="U329" s="11"/>
      <c r="V329" s="19">
        <v>37699.919999999998</v>
      </c>
      <c r="W329" s="19">
        <v>27453.23</v>
      </c>
      <c r="X329" s="19">
        <v>10246.69</v>
      </c>
      <c r="Y329" s="19">
        <f t="shared" si="59"/>
        <v>193.33292307692307</v>
      </c>
      <c r="Z329" s="19">
        <f t="shared" si="60"/>
        <v>2319.9746153846154</v>
      </c>
      <c r="AA329" s="19">
        <f t="shared" si="61"/>
        <v>9280.0253846153846</v>
      </c>
      <c r="AB329" s="19">
        <f t="shared" si="62"/>
        <v>2319.9950769230768</v>
      </c>
      <c r="AC329" s="19">
        <f t="shared" si="63"/>
        <v>6960.0303076923083</v>
      </c>
      <c r="AD329" s="19">
        <f t="shared" si="64"/>
        <v>2319.9950769230768</v>
      </c>
      <c r="AE329" s="19">
        <f t="shared" si="65"/>
        <v>4640.0352307692319</v>
      </c>
      <c r="AF329" s="19">
        <f t="shared" si="66"/>
        <v>2319.9950769230768</v>
      </c>
      <c r="AG329" s="19">
        <f t="shared" si="67"/>
        <v>2320.0401538461551</v>
      </c>
      <c r="AH329" s="19">
        <f t="shared" si="68"/>
        <v>2319.9950769230768</v>
      </c>
      <c r="AI329" s="19">
        <f t="shared" si="69"/>
        <v>4.5076923078340769E-2</v>
      </c>
      <c r="AJ329" s="19">
        <f t="shared" si="70"/>
        <v>4.5076923078340769E-2</v>
      </c>
      <c r="AK329" s="20">
        <f t="shared" si="71"/>
        <v>0</v>
      </c>
    </row>
    <row r="330" spans="2:37" s="3" customFormat="1" ht="53.25" hidden="1" customHeight="1" outlineLevel="1" x14ac:dyDescent="0.2">
      <c r="B330" s="15" t="s">
        <v>267</v>
      </c>
      <c r="C330" s="16" t="s">
        <v>44</v>
      </c>
      <c r="D330" s="17">
        <v>153</v>
      </c>
      <c r="E330" s="10" t="s">
        <v>117</v>
      </c>
      <c r="F330" s="10" t="s">
        <v>86</v>
      </c>
      <c r="G330" s="33">
        <v>8601</v>
      </c>
      <c r="H330" s="18">
        <f>IFERROR(INDEX(#REF!,MATCH(G330,#REF!,0)),G330)</f>
        <v>8601</v>
      </c>
      <c r="I330" s="11"/>
      <c r="J330" s="11" t="s">
        <v>68</v>
      </c>
      <c r="K330" s="11"/>
      <c r="L330" s="11" t="s">
        <v>1407</v>
      </c>
      <c r="M330" s="11">
        <v>0</v>
      </c>
      <c r="N330" s="19">
        <v>38456.480000000003</v>
      </c>
      <c r="O330" s="19">
        <v>10800</v>
      </c>
      <c r="P330" s="19">
        <v>172810.39</v>
      </c>
      <c r="Q330" s="19">
        <v>162010.39000000001</v>
      </c>
      <c r="R330" s="13">
        <f t="shared" si="58"/>
        <v>10800</v>
      </c>
      <c r="S330" s="11"/>
      <c r="T330" s="22">
        <v>494.13</v>
      </c>
      <c r="U330" s="11"/>
      <c r="V330" s="19">
        <v>172810.39</v>
      </c>
      <c r="W330" s="19">
        <v>162504.51999999999</v>
      </c>
      <c r="X330" s="19">
        <v>10305.870000000001</v>
      </c>
      <c r="Y330" s="19">
        <f t="shared" si="59"/>
        <v>70.588235294117652</v>
      </c>
      <c r="Z330" s="19">
        <f t="shared" si="60"/>
        <v>847.07117647058828</v>
      </c>
      <c r="AA330" s="19">
        <f t="shared" si="61"/>
        <v>9952.9288235294116</v>
      </c>
      <c r="AB330" s="19">
        <f t="shared" si="62"/>
        <v>847.05882352941182</v>
      </c>
      <c r="AC330" s="19">
        <f t="shared" si="63"/>
        <v>9105.869999999999</v>
      </c>
      <c r="AD330" s="19">
        <f t="shared" si="64"/>
        <v>847.05882352941182</v>
      </c>
      <c r="AE330" s="19">
        <f t="shared" si="65"/>
        <v>8258.8111764705864</v>
      </c>
      <c r="AF330" s="19">
        <f t="shared" si="66"/>
        <v>847.05882352941182</v>
      </c>
      <c r="AG330" s="19">
        <f t="shared" si="67"/>
        <v>7411.7523529411746</v>
      </c>
      <c r="AH330" s="19">
        <f t="shared" si="68"/>
        <v>847.05882352941182</v>
      </c>
      <c r="AI330" s="19">
        <f t="shared" si="69"/>
        <v>6564.6935294117629</v>
      </c>
      <c r="AJ330" s="19">
        <f t="shared" si="70"/>
        <v>847.05882352941182</v>
      </c>
      <c r="AK330" s="20">
        <f t="shared" si="71"/>
        <v>5717.6347058823512</v>
      </c>
    </row>
    <row r="331" spans="2:37" s="3" customFormat="1" ht="42.75" hidden="1" customHeight="1" outlineLevel="1" x14ac:dyDescent="0.2">
      <c r="B331" s="15" t="s">
        <v>264</v>
      </c>
      <c r="C331" s="16" t="s">
        <v>44</v>
      </c>
      <c r="D331" s="17">
        <v>195</v>
      </c>
      <c r="E331" s="10" t="s">
        <v>138</v>
      </c>
      <c r="F331" s="10" t="s">
        <v>86</v>
      </c>
      <c r="G331" s="33">
        <v>8602</v>
      </c>
      <c r="H331" s="18">
        <f>IFERROR(INDEX(#REF!,MATCH(G331,#REF!,0)),G331)</f>
        <v>8602</v>
      </c>
      <c r="I331" s="11"/>
      <c r="J331" s="11" t="s">
        <v>68</v>
      </c>
      <c r="K331" s="11"/>
      <c r="L331" s="11" t="s">
        <v>1407</v>
      </c>
      <c r="M331" s="11">
        <v>0</v>
      </c>
      <c r="N331" s="19">
        <v>24099.56</v>
      </c>
      <c r="O331" s="19">
        <v>40300.03</v>
      </c>
      <c r="P331" s="19">
        <v>40300.03</v>
      </c>
      <c r="Q331" s="19">
        <v>27900.03</v>
      </c>
      <c r="R331" s="13">
        <f t="shared" ref="R331:R394" si="72">P331-Q331</f>
        <v>12400</v>
      </c>
      <c r="S331" s="11"/>
      <c r="T331" s="19">
        <v>1446.69</v>
      </c>
      <c r="U331" s="11"/>
      <c r="V331" s="19">
        <v>40300.03</v>
      </c>
      <c r="W331" s="19">
        <v>29346.720000000001</v>
      </c>
      <c r="X331" s="19">
        <v>10953.31</v>
      </c>
      <c r="Y331" s="19">
        <f t="shared" ref="Y331:Y394" si="73">O331/D331</f>
        <v>206.66682051282049</v>
      </c>
      <c r="Z331" s="19">
        <f t="shared" si="60"/>
        <v>2480.0241025641026</v>
      </c>
      <c r="AA331" s="19">
        <f t="shared" si="61"/>
        <v>9919.9758974358974</v>
      </c>
      <c r="AB331" s="19">
        <f t="shared" si="62"/>
        <v>2480.0018461538457</v>
      </c>
      <c r="AC331" s="19">
        <f t="shared" si="63"/>
        <v>7439.9740512820517</v>
      </c>
      <c r="AD331" s="19">
        <f t="shared" si="64"/>
        <v>2480.0018461538457</v>
      </c>
      <c r="AE331" s="19">
        <f t="shared" si="65"/>
        <v>4959.972205128206</v>
      </c>
      <c r="AF331" s="19">
        <f t="shared" si="66"/>
        <v>2480.0018461538457</v>
      </c>
      <c r="AG331" s="19">
        <f t="shared" si="67"/>
        <v>2479.9703589743604</v>
      </c>
      <c r="AH331" s="19">
        <f t="shared" si="68"/>
        <v>2479.9703589743604</v>
      </c>
      <c r="AI331" s="19">
        <f t="shared" si="69"/>
        <v>0</v>
      </c>
      <c r="AJ331" s="19">
        <f t="shared" si="70"/>
        <v>0</v>
      </c>
      <c r="AK331" s="20">
        <f t="shared" si="71"/>
        <v>0</v>
      </c>
    </row>
    <row r="332" spans="2:37" s="3" customFormat="1" ht="95.25" hidden="1" customHeight="1" outlineLevel="1" x14ac:dyDescent="0.2">
      <c r="B332" s="15" t="s">
        <v>268</v>
      </c>
      <c r="C332" s="16" t="s">
        <v>44</v>
      </c>
      <c r="D332" s="17">
        <v>195</v>
      </c>
      <c r="E332" s="10" t="s">
        <v>104</v>
      </c>
      <c r="F332" s="10" t="s">
        <v>86</v>
      </c>
      <c r="G332" s="33">
        <v>8603</v>
      </c>
      <c r="H332" s="18">
        <f>IFERROR(INDEX(#REF!,MATCH(G332,#REF!,0)),G332)</f>
        <v>8603</v>
      </c>
      <c r="I332" s="11"/>
      <c r="J332" s="11" t="s">
        <v>68</v>
      </c>
      <c r="K332" s="11"/>
      <c r="L332" s="11" t="s">
        <v>1407</v>
      </c>
      <c r="M332" s="11">
        <v>0</v>
      </c>
      <c r="N332" s="19">
        <v>2617.9299999999998</v>
      </c>
      <c r="O332" s="19">
        <v>4224.8500000000004</v>
      </c>
      <c r="P332" s="19">
        <v>4224.8500000000004</v>
      </c>
      <c r="Q332" s="19">
        <v>2924.85</v>
      </c>
      <c r="R332" s="13">
        <f t="shared" si="72"/>
        <v>1300.0000000000005</v>
      </c>
      <c r="S332" s="11"/>
      <c r="T332" s="22">
        <v>151.69</v>
      </c>
      <c r="U332" s="11"/>
      <c r="V332" s="19">
        <v>4224.8500000000004</v>
      </c>
      <c r="W332" s="19">
        <v>3076.54</v>
      </c>
      <c r="X332" s="19">
        <v>1148.31</v>
      </c>
      <c r="Y332" s="19">
        <f t="shared" si="73"/>
        <v>21.665897435897438</v>
      </c>
      <c r="Z332" s="19">
        <f t="shared" ref="Z332:Z395" si="74">MIN((T332+Y332*5),(P332-Q332))</f>
        <v>260.01948717948721</v>
      </c>
      <c r="AA332" s="19">
        <f t="shared" ref="AA332:AA395" si="75">P332-Q332-Z332</f>
        <v>1039.9805128205132</v>
      </c>
      <c r="AB332" s="19">
        <f t="shared" ref="AB332:AB395" si="76">MIN(AA332,Y332*12)</f>
        <v>259.99076923076927</v>
      </c>
      <c r="AC332" s="19">
        <f t="shared" ref="AC332:AC395" si="77">AA332-AB332</f>
        <v>779.98974358974397</v>
      </c>
      <c r="AD332" s="19">
        <f t="shared" ref="AD332:AD395" si="78">MIN(AB332,AC332)</f>
        <v>259.99076923076927</v>
      </c>
      <c r="AE332" s="19">
        <f t="shared" ref="AE332:AE395" si="79">AC332-AD332</f>
        <v>519.99897435897469</v>
      </c>
      <c r="AF332" s="19">
        <f t="shared" ref="AF332:AF395" si="80">MIN(AD332,AE332)</f>
        <v>259.99076923076927</v>
      </c>
      <c r="AG332" s="19">
        <f t="shared" ref="AG332:AG395" si="81">AE332-AF332</f>
        <v>260.00820512820542</v>
      </c>
      <c r="AH332" s="19">
        <f t="shared" ref="AH332:AH395" si="82">MIN(AF332,AG332)</f>
        <v>259.99076923076927</v>
      </c>
      <c r="AI332" s="19">
        <f t="shared" ref="AI332:AI395" si="83">AG332-AH332</f>
        <v>1.7435897436143932E-2</v>
      </c>
      <c r="AJ332" s="19">
        <f t="shared" ref="AJ332:AJ395" si="84">MIN(AH332,AI332)</f>
        <v>1.7435897436143932E-2</v>
      </c>
      <c r="AK332" s="20">
        <f t="shared" ref="AK332:AK395" si="85">AI332-AJ332</f>
        <v>0</v>
      </c>
    </row>
    <row r="333" spans="2:37" s="3" customFormat="1" ht="32.25" hidden="1" customHeight="1" outlineLevel="1" x14ac:dyDescent="0.2">
      <c r="B333" s="15" t="s">
        <v>269</v>
      </c>
      <c r="C333" s="16" t="s">
        <v>44</v>
      </c>
      <c r="D333" s="17">
        <v>360</v>
      </c>
      <c r="E333" s="10" t="s">
        <v>66</v>
      </c>
      <c r="F333" s="10" t="s">
        <v>67</v>
      </c>
      <c r="G333" s="33">
        <v>54249</v>
      </c>
      <c r="H333" s="18">
        <f>IFERROR(INDEX(#REF!,MATCH(G333,#REF!,0)),G333)</f>
        <v>54249</v>
      </c>
      <c r="I333" s="11"/>
      <c r="J333" s="11" t="s">
        <v>68</v>
      </c>
      <c r="K333" s="11"/>
      <c r="L333" s="11" t="s">
        <v>808</v>
      </c>
      <c r="M333" s="11" t="s">
        <v>1212</v>
      </c>
      <c r="N333" s="19">
        <v>1155186.19</v>
      </c>
      <c r="O333" s="19">
        <v>2020959.65</v>
      </c>
      <c r="P333" s="19">
        <v>2020959.65</v>
      </c>
      <c r="Q333" s="19">
        <v>757859.65</v>
      </c>
      <c r="R333" s="13">
        <f t="shared" si="72"/>
        <v>1263100</v>
      </c>
      <c r="S333" s="11"/>
      <c r="T333" s="19">
        <v>39296.46</v>
      </c>
      <c r="U333" s="11"/>
      <c r="V333" s="19">
        <v>2020959.65</v>
      </c>
      <c r="W333" s="19">
        <v>797156.11</v>
      </c>
      <c r="X333" s="19">
        <v>1223803.54</v>
      </c>
      <c r="Y333" s="19">
        <f t="shared" si="73"/>
        <v>5613.7768055555553</v>
      </c>
      <c r="Z333" s="19">
        <f t="shared" si="74"/>
        <v>67365.344027777785</v>
      </c>
      <c r="AA333" s="19">
        <f t="shared" si="75"/>
        <v>1195734.6559722223</v>
      </c>
      <c r="AB333" s="19">
        <f t="shared" si="76"/>
        <v>67365.321666666656</v>
      </c>
      <c r="AC333" s="19">
        <f t="shared" si="77"/>
        <v>1128369.3343055556</v>
      </c>
      <c r="AD333" s="19">
        <f t="shared" si="78"/>
        <v>67365.321666666656</v>
      </c>
      <c r="AE333" s="19">
        <f t="shared" si="79"/>
        <v>1061004.0126388888</v>
      </c>
      <c r="AF333" s="19">
        <f t="shared" si="80"/>
        <v>67365.321666666656</v>
      </c>
      <c r="AG333" s="19">
        <f t="shared" si="81"/>
        <v>993638.69097222213</v>
      </c>
      <c r="AH333" s="19">
        <f t="shared" si="82"/>
        <v>67365.321666666656</v>
      </c>
      <c r="AI333" s="19">
        <f t="shared" si="83"/>
        <v>926273.36930555548</v>
      </c>
      <c r="AJ333" s="19">
        <f t="shared" si="84"/>
        <v>67365.321666666656</v>
      </c>
      <c r="AK333" s="20">
        <f t="shared" si="85"/>
        <v>858908.04763888882</v>
      </c>
    </row>
    <row r="334" spans="2:37" s="3" customFormat="1" ht="42.75" hidden="1" customHeight="1" outlineLevel="1" x14ac:dyDescent="0.2">
      <c r="B334" s="15" t="s">
        <v>270</v>
      </c>
      <c r="C334" s="16" t="s">
        <v>44</v>
      </c>
      <c r="D334" s="17">
        <v>192</v>
      </c>
      <c r="E334" s="10" t="s">
        <v>271</v>
      </c>
      <c r="F334" s="10" t="s">
        <v>93</v>
      </c>
      <c r="G334" s="21">
        <v>31364</v>
      </c>
      <c r="H334" s="18">
        <f>IFERROR(INDEX(#REF!,MATCH(G334,#REF!,0)),G334)</f>
        <v>31364</v>
      </c>
      <c r="I334" s="11"/>
      <c r="J334" s="11" t="s">
        <v>272</v>
      </c>
      <c r="K334" s="11"/>
      <c r="L334" s="11" t="s">
        <v>1407</v>
      </c>
      <c r="M334" s="11">
        <v>0</v>
      </c>
      <c r="N334" s="19">
        <v>15348028.85</v>
      </c>
      <c r="O334" s="19">
        <v>36508160.200000003</v>
      </c>
      <c r="P334" s="19">
        <v>36508160.200000003</v>
      </c>
      <c r="Q334" s="19">
        <v>25099360.199999999</v>
      </c>
      <c r="R334" s="13">
        <f t="shared" si="72"/>
        <v>11408800.000000004</v>
      </c>
      <c r="S334" s="11"/>
      <c r="T334" s="19">
        <v>1331026.69</v>
      </c>
      <c r="U334" s="11"/>
      <c r="V334" s="19">
        <v>36508160.200000003</v>
      </c>
      <c r="W334" s="19">
        <v>26430386.890000001</v>
      </c>
      <c r="X334" s="19">
        <v>10077773.310000001</v>
      </c>
      <c r="Y334" s="19">
        <f t="shared" si="73"/>
        <v>190146.66770833335</v>
      </c>
      <c r="Z334" s="19">
        <f t="shared" si="74"/>
        <v>2281760.0285416665</v>
      </c>
      <c r="AA334" s="19">
        <f t="shared" si="75"/>
        <v>9127039.9714583382</v>
      </c>
      <c r="AB334" s="19">
        <f t="shared" si="76"/>
        <v>2281760.0125000002</v>
      </c>
      <c r="AC334" s="19">
        <f t="shared" si="77"/>
        <v>6845279.958958338</v>
      </c>
      <c r="AD334" s="19">
        <f t="shared" si="78"/>
        <v>2281760.0125000002</v>
      </c>
      <c r="AE334" s="19">
        <f t="shared" si="79"/>
        <v>4563519.9464583378</v>
      </c>
      <c r="AF334" s="19">
        <f t="shared" si="80"/>
        <v>2281760.0125000002</v>
      </c>
      <c r="AG334" s="19">
        <f t="shared" si="81"/>
        <v>2281759.9339583376</v>
      </c>
      <c r="AH334" s="19">
        <f t="shared" si="82"/>
        <v>2281759.9339583376</v>
      </c>
      <c r="AI334" s="19">
        <f t="shared" si="83"/>
        <v>0</v>
      </c>
      <c r="AJ334" s="19">
        <f t="shared" si="84"/>
        <v>0</v>
      </c>
      <c r="AK334" s="20">
        <f t="shared" si="85"/>
        <v>0</v>
      </c>
    </row>
    <row r="335" spans="2:37" s="3" customFormat="1" ht="32.25" hidden="1" customHeight="1" outlineLevel="1" x14ac:dyDescent="0.2">
      <c r="B335" s="15" t="s">
        <v>273</v>
      </c>
      <c r="C335" s="16" t="s">
        <v>44</v>
      </c>
      <c r="D335" s="17">
        <v>168</v>
      </c>
      <c r="E335" s="10" t="s">
        <v>274</v>
      </c>
      <c r="F335" s="10" t="s">
        <v>93</v>
      </c>
      <c r="G335" s="33">
        <v>92734</v>
      </c>
      <c r="H335" s="18">
        <f>IFERROR(INDEX(#REF!,MATCH(G335,#REF!,0)),G335)</f>
        <v>92734</v>
      </c>
      <c r="I335" s="11"/>
      <c r="J335" s="11" t="s">
        <v>275</v>
      </c>
      <c r="K335" s="11"/>
      <c r="L335" s="11" t="s">
        <v>808</v>
      </c>
      <c r="M335" s="11">
        <v>0</v>
      </c>
      <c r="N335" s="19">
        <v>1085697.9099999999</v>
      </c>
      <c r="O335" s="19">
        <v>1412133.53</v>
      </c>
      <c r="P335" s="19">
        <v>1412133.53</v>
      </c>
      <c r="Q335" s="19">
        <v>1109533.53</v>
      </c>
      <c r="R335" s="13">
        <f t="shared" si="72"/>
        <v>302600</v>
      </c>
      <c r="S335" s="11"/>
      <c r="T335" s="19">
        <v>58838.92</v>
      </c>
      <c r="U335" s="11"/>
      <c r="V335" s="19">
        <v>1412133.53</v>
      </c>
      <c r="W335" s="19">
        <v>1168372.45</v>
      </c>
      <c r="X335" s="19">
        <v>243761.08</v>
      </c>
      <c r="Y335" s="19">
        <f t="shared" si="73"/>
        <v>8405.5567261904762</v>
      </c>
      <c r="Z335" s="19">
        <f t="shared" si="74"/>
        <v>100866.70363095238</v>
      </c>
      <c r="AA335" s="19">
        <f t="shared" si="75"/>
        <v>201733.2963690476</v>
      </c>
      <c r="AB335" s="19">
        <f t="shared" si="76"/>
        <v>100866.68071428571</v>
      </c>
      <c r="AC335" s="19">
        <f t="shared" si="77"/>
        <v>100866.61565476189</v>
      </c>
      <c r="AD335" s="19">
        <f t="shared" si="78"/>
        <v>100866.61565476189</v>
      </c>
      <c r="AE335" s="19">
        <f t="shared" si="79"/>
        <v>0</v>
      </c>
      <c r="AF335" s="19">
        <f t="shared" si="80"/>
        <v>0</v>
      </c>
      <c r="AG335" s="19">
        <f t="shared" si="81"/>
        <v>0</v>
      </c>
      <c r="AH335" s="19">
        <f t="shared" si="82"/>
        <v>0</v>
      </c>
      <c r="AI335" s="19">
        <f t="shared" si="83"/>
        <v>0</v>
      </c>
      <c r="AJ335" s="19">
        <f t="shared" si="84"/>
        <v>0</v>
      </c>
      <c r="AK335" s="20">
        <f t="shared" si="85"/>
        <v>0</v>
      </c>
    </row>
    <row r="336" spans="2:37" s="3" customFormat="1" ht="74.25" hidden="1" customHeight="1" outlineLevel="1" x14ac:dyDescent="0.2">
      <c r="B336" s="15" t="s">
        <v>276</v>
      </c>
      <c r="C336" s="16" t="s">
        <v>44</v>
      </c>
      <c r="D336" s="17">
        <v>240</v>
      </c>
      <c r="E336" s="10" t="s">
        <v>277</v>
      </c>
      <c r="F336" s="10" t="s">
        <v>120</v>
      </c>
      <c r="G336" s="11" t="s">
        <v>278</v>
      </c>
      <c r="H336" s="18" t="str">
        <f>IFERROR(INDEX(#REF!,MATCH(G336,#REF!,0)),G336)</f>
        <v>7904-УК ВГОК</v>
      </c>
      <c r="I336" s="11"/>
      <c r="J336" s="11" t="s">
        <v>279</v>
      </c>
      <c r="K336" s="11"/>
      <c r="L336" s="11" t="s">
        <v>1407</v>
      </c>
      <c r="M336" s="11">
        <v>0</v>
      </c>
      <c r="N336" s="19">
        <v>3436847</v>
      </c>
      <c r="O336" s="19">
        <v>10239137.800000001</v>
      </c>
      <c r="P336" s="19">
        <v>10239137.800000001</v>
      </c>
      <c r="Q336" s="19">
        <v>5503537.7999999998</v>
      </c>
      <c r="R336" s="13">
        <f t="shared" si="72"/>
        <v>4735600.0000000009</v>
      </c>
      <c r="S336" s="11"/>
      <c r="T336" s="19">
        <v>298641.49</v>
      </c>
      <c r="U336" s="11"/>
      <c r="V336" s="19">
        <v>10239137.800000001</v>
      </c>
      <c r="W336" s="19">
        <v>5802179.29</v>
      </c>
      <c r="X336" s="19">
        <v>4436958.51</v>
      </c>
      <c r="Y336" s="19">
        <f t="shared" si="73"/>
        <v>42663.074166666673</v>
      </c>
      <c r="Z336" s="19">
        <f t="shared" si="74"/>
        <v>511956.86083333334</v>
      </c>
      <c r="AA336" s="19">
        <f t="shared" si="75"/>
        <v>4223643.1391666681</v>
      </c>
      <c r="AB336" s="19">
        <f t="shared" si="76"/>
        <v>511956.89000000007</v>
      </c>
      <c r="AC336" s="19">
        <f t="shared" si="77"/>
        <v>3711686.2491666679</v>
      </c>
      <c r="AD336" s="19">
        <f t="shared" si="78"/>
        <v>511956.89000000007</v>
      </c>
      <c r="AE336" s="19">
        <f t="shared" si="79"/>
        <v>3199729.3591666678</v>
      </c>
      <c r="AF336" s="19">
        <f t="shared" si="80"/>
        <v>511956.89000000007</v>
      </c>
      <c r="AG336" s="19">
        <f t="shared" si="81"/>
        <v>2687772.4691666677</v>
      </c>
      <c r="AH336" s="19">
        <f t="shared" si="82"/>
        <v>511956.89000000007</v>
      </c>
      <c r="AI336" s="19">
        <f t="shared" si="83"/>
        <v>2175815.5791666675</v>
      </c>
      <c r="AJ336" s="19">
        <f t="shared" si="84"/>
        <v>511956.89000000007</v>
      </c>
      <c r="AK336" s="20">
        <f t="shared" si="85"/>
        <v>1663858.6891666674</v>
      </c>
    </row>
    <row r="337" spans="2:37" s="3" customFormat="1" ht="74.25" hidden="1" customHeight="1" outlineLevel="1" x14ac:dyDescent="0.2">
      <c r="B337" s="15" t="s">
        <v>280</v>
      </c>
      <c r="C337" s="16" t="s">
        <v>44</v>
      </c>
      <c r="D337" s="17">
        <v>240</v>
      </c>
      <c r="E337" s="10" t="s">
        <v>277</v>
      </c>
      <c r="F337" s="10" t="s">
        <v>67</v>
      </c>
      <c r="G337" s="11" t="s">
        <v>281</v>
      </c>
      <c r="H337" s="18" t="str">
        <f>IFERROR(INDEX(#REF!,MATCH(G337,#REF!,0)),G337)</f>
        <v>7906-УК ВГОК</v>
      </c>
      <c r="I337" s="11"/>
      <c r="J337" s="11" t="s">
        <v>279</v>
      </c>
      <c r="K337" s="11"/>
      <c r="L337" s="11" t="s">
        <v>808</v>
      </c>
      <c r="M337" s="11">
        <v>0</v>
      </c>
      <c r="N337" s="19">
        <v>2650467</v>
      </c>
      <c r="O337" s="19">
        <v>8478268.7599999998</v>
      </c>
      <c r="P337" s="19">
        <v>8478268.7599999998</v>
      </c>
      <c r="Q337" s="19">
        <v>4557068.76</v>
      </c>
      <c r="R337" s="13">
        <f t="shared" si="72"/>
        <v>3921200</v>
      </c>
      <c r="S337" s="11"/>
      <c r="T337" s="19">
        <v>247282.84</v>
      </c>
      <c r="U337" s="11"/>
      <c r="V337" s="19">
        <v>8478268.7599999998</v>
      </c>
      <c r="W337" s="19">
        <v>4804351.5999999996</v>
      </c>
      <c r="X337" s="19">
        <v>3673917.16</v>
      </c>
      <c r="Y337" s="19">
        <f t="shared" si="73"/>
        <v>35326.11983333333</v>
      </c>
      <c r="Z337" s="19">
        <f t="shared" si="74"/>
        <v>423913.43916666665</v>
      </c>
      <c r="AA337" s="19">
        <f t="shared" si="75"/>
        <v>3497286.5608333335</v>
      </c>
      <c r="AB337" s="19">
        <f t="shared" si="76"/>
        <v>423913.43799999997</v>
      </c>
      <c r="AC337" s="19">
        <f t="shared" si="77"/>
        <v>3073373.1228333334</v>
      </c>
      <c r="AD337" s="19">
        <f t="shared" si="78"/>
        <v>423913.43799999997</v>
      </c>
      <c r="AE337" s="19">
        <f t="shared" si="79"/>
        <v>2649459.6848333334</v>
      </c>
      <c r="AF337" s="19">
        <f t="shared" si="80"/>
        <v>423913.43799999997</v>
      </c>
      <c r="AG337" s="19">
        <f t="shared" si="81"/>
        <v>2225546.2468333333</v>
      </c>
      <c r="AH337" s="19">
        <f t="shared" si="82"/>
        <v>423913.43799999997</v>
      </c>
      <c r="AI337" s="19">
        <f t="shared" si="83"/>
        <v>1801632.8088333332</v>
      </c>
      <c r="AJ337" s="19">
        <f t="shared" si="84"/>
        <v>423913.43799999997</v>
      </c>
      <c r="AK337" s="20">
        <f t="shared" si="85"/>
        <v>1377719.3708333331</v>
      </c>
    </row>
    <row r="338" spans="2:37" s="3" customFormat="1" ht="74.25" hidden="1" customHeight="1" outlineLevel="1" x14ac:dyDescent="0.2">
      <c r="B338" s="15" t="s">
        <v>282</v>
      </c>
      <c r="C338" s="16" t="s">
        <v>44</v>
      </c>
      <c r="D338" s="17">
        <v>240</v>
      </c>
      <c r="E338" s="10" t="s">
        <v>277</v>
      </c>
      <c r="F338" s="10" t="s">
        <v>283</v>
      </c>
      <c r="G338" s="11" t="s">
        <v>284</v>
      </c>
      <c r="H338" s="18" t="str">
        <f>IFERROR(INDEX(#REF!,MATCH(G338,#REF!,0)),G338)</f>
        <v>8058-УК ВГОК</v>
      </c>
      <c r="I338" s="11"/>
      <c r="J338" s="11" t="s">
        <v>279</v>
      </c>
      <c r="K338" s="11"/>
      <c r="L338" s="11" t="s">
        <v>1407</v>
      </c>
      <c r="M338" s="11">
        <v>0</v>
      </c>
      <c r="N338" s="19">
        <v>7267484</v>
      </c>
      <c r="O338" s="19">
        <v>12953512.25</v>
      </c>
      <c r="P338" s="19">
        <v>12953512.25</v>
      </c>
      <c r="Q338" s="19">
        <v>6962512.25</v>
      </c>
      <c r="R338" s="13">
        <f t="shared" si="72"/>
        <v>5991000</v>
      </c>
      <c r="S338" s="11"/>
      <c r="T338" s="19">
        <v>377810.79</v>
      </c>
      <c r="U338" s="11"/>
      <c r="V338" s="19">
        <v>12953512.25</v>
      </c>
      <c r="W338" s="19">
        <v>7340323.04</v>
      </c>
      <c r="X338" s="19">
        <v>5613189.21</v>
      </c>
      <c r="Y338" s="19">
        <f t="shared" si="73"/>
        <v>53972.96770833333</v>
      </c>
      <c r="Z338" s="19">
        <f t="shared" si="74"/>
        <v>647675.62854166655</v>
      </c>
      <c r="AA338" s="19">
        <f t="shared" si="75"/>
        <v>5343324.371458333</v>
      </c>
      <c r="AB338" s="19">
        <f t="shared" si="76"/>
        <v>647675.61249999993</v>
      </c>
      <c r="AC338" s="19">
        <f t="shared" si="77"/>
        <v>4695648.7589583332</v>
      </c>
      <c r="AD338" s="19">
        <f t="shared" si="78"/>
        <v>647675.61249999993</v>
      </c>
      <c r="AE338" s="19">
        <f t="shared" si="79"/>
        <v>4047973.1464583334</v>
      </c>
      <c r="AF338" s="19">
        <f t="shared" si="80"/>
        <v>647675.61249999993</v>
      </c>
      <c r="AG338" s="19">
        <f t="shared" si="81"/>
        <v>3400297.5339583335</v>
      </c>
      <c r="AH338" s="19">
        <f t="shared" si="82"/>
        <v>647675.61249999993</v>
      </c>
      <c r="AI338" s="19">
        <f t="shared" si="83"/>
        <v>2752621.9214583337</v>
      </c>
      <c r="AJ338" s="19">
        <f t="shared" si="84"/>
        <v>647675.61249999993</v>
      </c>
      <c r="AK338" s="20">
        <f t="shared" si="85"/>
        <v>2104946.3089583339</v>
      </c>
    </row>
    <row r="339" spans="2:37" s="3" customFormat="1" ht="74.25" hidden="1" customHeight="1" outlineLevel="1" x14ac:dyDescent="0.2">
      <c r="B339" s="15" t="s">
        <v>285</v>
      </c>
      <c r="C339" s="16" t="s">
        <v>44</v>
      </c>
      <c r="D339" s="17">
        <v>240</v>
      </c>
      <c r="E339" s="10" t="s">
        <v>277</v>
      </c>
      <c r="F339" s="10" t="s">
        <v>120</v>
      </c>
      <c r="G339" s="11" t="s">
        <v>286</v>
      </c>
      <c r="H339" s="18" t="str">
        <f>IFERROR(INDEX(#REF!,MATCH(G339,#REF!,0)),G339)</f>
        <v>8064-УК ВГОК</v>
      </c>
      <c r="I339" s="11"/>
      <c r="J339" s="11" t="s">
        <v>279</v>
      </c>
      <c r="K339" s="11"/>
      <c r="L339" s="11" t="s">
        <v>1407</v>
      </c>
      <c r="M339" s="11">
        <v>0</v>
      </c>
      <c r="N339" s="19">
        <v>1263709</v>
      </c>
      <c r="O339" s="19">
        <v>3773619.08</v>
      </c>
      <c r="P339" s="19">
        <v>3773619.08</v>
      </c>
      <c r="Q339" s="19">
        <v>2028319.08</v>
      </c>
      <c r="R339" s="13">
        <f t="shared" si="72"/>
        <v>1745300</v>
      </c>
      <c r="S339" s="11"/>
      <c r="T339" s="19">
        <v>110063.87</v>
      </c>
      <c r="U339" s="11"/>
      <c r="V339" s="19">
        <v>3773619.08</v>
      </c>
      <c r="W339" s="19">
        <v>2138382.9500000002</v>
      </c>
      <c r="X339" s="19">
        <v>1635236.13</v>
      </c>
      <c r="Y339" s="19">
        <f t="shared" si="73"/>
        <v>15723.412833333334</v>
      </c>
      <c r="Z339" s="19">
        <f t="shared" si="74"/>
        <v>188680.93416666664</v>
      </c>
      <c r="AA339" s="19">
        <f t="shared" si="75"/>
        <v>1556619.0658333334</v>
      </c>
      <c r="AB339" s="19">
        <f t="shared" si="76"/>
        <v>188680.954</v>
      </c>
      <c r="AC339" s="19">
        <f t="shared" si="77"/>
        <v>1367938.1118333335</v>
      </c>
      <c r="AD339" s="19">
        <f t="shared" si="78"/>
        <v>188680.954</v>
      </c>
      <c r="AE339" s="19">
        <f t="shared" si="79"/>
        <v>1179257.1578333336</v>
      </c>
      <c r="AF339" s="19">
        <f t="shared" si="80"/>
        <v>188680.954</v>
      </c>
      <c r="AG339" s="19">
        <f t="shared" si="81"/>
        <v>990576.20383333357</v>
      </c>
      <c r="AH339" s="19">
        <f t="shared" si="82"/>
        <v>188680.954</v>
      </c>
      <c r="AI339" s="19">
        <f t="shared" si="83"/>
        <v>801895.24983333354</v>
      </c>
      <c r="AJ339" s="19">
        <f t="shared" si="84"/>
        <v>188680.954</v>
      </c>
      <c r="AK339" s="20">
        <f t="shared" si="85"/>
        <v>613214.29583333351</v>
      </c>
    </row>
    <row r="340" spans="2:37" s="3" customFormat="1" ht="74.25" hidden="1" customHeight="1" outlineLevel="1" x14ac:dyDescent="0.2">
      <c r="B340" s="15" t="s">
        <v>287</v>
      </c>
      <c r="C340" s="16" t="s">
        <v>44</v>
      </c>
      <c r="D340" s="17">
        <v>240</v>
      </c>
      <c r="E340" s="10" t="s">
        <v>277</v>
      </c>
      <c r="F340" s="10" t="s">
        <v>283</v>
      </c>
      <c r="G340" s="11" t="s">
        <v>288</v>
      </c>
      <c r="H340" s="18" t="str">
        <f>IFERROR(INDEX(#REF!,MATCH(G340,#REF!,0)),G340)</f>
        <v>8525-УК ВГОК</v>
      </c>
      <c r="I340" s="11"/>
      <c r="J340" s="11" t="s">
        <v>279</v>
      </c>
      <c r="K340" s="11"/>
      <c r="L340" s="11" t="s">
        <v>1407</v>
      </c>
      <c r="M340" s="11">
        <v>0</v>
      </c>
      <c r="N340" s="19">
        <v>7463108</v>
      </c>
      <c r="O340" s="19">
        <v>2334053.6800000002</v>
      </c>
      <c r="P340" s="19">
        <v>2334053.6800000002</v>
      </c>
      <c r="Q340" s="19">
        <v>1254553.68</v>
      </c>
      <c r="R340" s="13">
        <f t="shared" si="72"/>
        <v>1079500.0000000002</v>
      </c>
      <c r="S340" s="11"/>
      <c r="T340" s="19">
        <v>68076.539999999994</v>
      </c>
      <c r="U340" s="11"/>
      <c r="V340" s="19">
        <v>2334053.6800000002</v>
      </c>
      <c r="W340" s="19">
        <v>1322630.22</v>
      </c>
      <c r="X340" s="19">
        <v>1011423.46</v>
      </c>
      <c r="Y340" s="19">
        <f t="shared" si="73"/>
        <v>9725.2236666666668</v>
      </c>
      <c r="Z340" s="19">
        <f t="shared" si="74"/>
        <v>116702.65833333333</v>
      </c>
      <c r="AA340" s="19">
        <f t="shared" si="75"/>
        <v>962797.34166666691</v>
      </c>
      <c r="AB340" s="19">
        <f t="shared" si="76"/>
        <v>116702.68400000001</v>
      </c>
      <c r="AC340" s="19">
        <f t="shared" si="77"/>
        <v>846094.6576666669</v>
      </c>
      <c r="AD340" s="19">
        <f t="shared" si="78"/>
        <v>116702.68400000001</v>
      </c>
      <c r="AE340" s="19">
        <f t="shared" si="79"/>
        <v>729391.97366666689</v>
      </c>
      <c r="AF340" s="19">
        <f t="shared" si="80"/>
        <v>116702.68400000001</v>
      </c>
      <c r="AG340" s="19">
        <f t="shared" si="81"/>
        <v>612689.28966666688</v>
      </c>
      <c r="AH340" s="19">
        <f t="shared" si="82"/>
        <v>116702.68400000001</v>
      </c>
      <c r="AI340" s="19">
        <f t="shared" si="83"/>
        <v>495986.60566666687</v>
      </c>
      <c r="AJ340" s="19">
        <f t="shared" si="84"/>
        <v>116702.68400000001</v>
      </c>
      <c r="AK340" s="20">
        <f t="shared" si="85"/>
        <v>379283.92166666687</v>
      </c>
    </row>
    <row r="341" spans="2:37" s="3" customFormat="1" ht="74.25" hidden="1" customHeight="1" outlineLevel="1" x14ac:dyDescent="0.2">
      <c r="B341" s="15" t="s">
        <v>289</v>
      </c>
      <c r="C341" s="16" t="s">
        <v>44</v>
      </c>
      <c r="D341" s="17">
        <v>240</v>
      </c>
      <c r="E341" s="10" t="s">
        <v>277</v>
      </c>
      <c r="F341" s="10" t="s">
        <v>283</v>
      </c>
      <c r="G341" s="11" t="s">
        <v>290</v>
      </c>
      <c r="H341" s="18" t="str">
        <f>IFERROR(INDEX(#REF!,MATCH(G341,#REF!,0)),G341)</f>
        <v>8524-УК ВГОК</v>
      </c>
      <c r="I341" s="11"/>
      <c r="J341" s="11" t="s">
        <v>279</v>
      </c>
      <c r="K341" s="11"/>
      <c r="L341" s="11" t="s">
        <v>1407</v>
      </c>
      <c r="M341" s="11">
        <v>0</v>
      </c>
      <c r="N341" s="19">
        <v>1843823</v>
      </c>
      <c r="O341" s="19">
        <v>3793298.95</v>
      </c>
      <c r="P341" s="19">
        <v>3793298.95</v>
      </c>
      <c r="Q341" s="19">
        <v>2038898.95</v>
      </c>
      <c r="R341" s="13">
        <f t="shared" si="72"/>
        <v>1754400.0000000002</v>
      </c>
      <c r="S341" s="11"/>
      <c r="T341" s="19">
        <v>110637.87</v>
      </c>
      <c r="U341" s="11"/>
      <c r="V341" s="19">
        <v>3793298.95</v>
      </c>
      <c r="W341" s="19">
        <v>2149536.8199999998</v>
      </c>
      <c r="X341" s="19">
        <v>1643762.13</v>
      </c>
      <c r="Y341" s="19">
        <f t="shared" si="73"/>
        <v>15805.412291666667</v>
      </c>
      <c r="Z341" s="19">
        <f t="shared" si="74"/>
        <v>189664.93145833333</v>
      </c>
      <c r="AA341" s="19">
        <f t="shared" si="75"/>
        <v>1564735.068541667</v>
      </c>
      <c r="AB341" s="19">
        <f t="shared" si="76"/>
        <v>189664.94750000001</v>
      </c>
      <c r="AC341" s="19">
        <f t="shared" si="77"/>
        <v>1375070.1210416669</v>
      </c>
      <c r="AD341" s="19">
        <f t="shared" si="78"/>
        <v>189664.94750000001</v>
      </c>
      <c r="AE341" s="19">
        <f t="shared" si="79"/>
        <v>1185405.1735416669</v>
      </c>
      <c r="AF341" s="19">
        <f t="shared" si="80"/>
        <v>189664.94750000001</v>
      </c>
      <c r="AG341" s="19">
        <f t="shared" si="81"/>
        <v>995740.22604166693</v>
      </c>
      <c r="AH341" s="19">
        <f t="shared" si="82"/>
        <v>189664.94750000001</v>
      </c>
      <c r="AI341" s="19">
        <f t="shared" si="83"/>
        <v>806075.27854166692</v>
      </c>
      <c r="AJ341" s="19">
        <f t="shared" si="84"/>
        <v>189664.94750000001</v>
      </c>
      <c r="AK341" s="20">
        <f t="shared" si="85"/>
        <v>616410.33104166691</v>
      </c>
    </row>
    <row r="342" spans="2:37" s="3" customFormat="1" ht="42.75" hidden="1" customHeight="1" outlineLevel="1" x14ac:dyDescent="0.2">
      <c r="B342" s="15" t="s">
        <v>291</v>
      </c>
      <c r="C342" s="16" t="s">
        <v>44</v>
      </c>
      <c r="D342" s="17">
        <v>240</v>
      </c>
      <c r="E342" s="10" t="s">
        <v>292</v>
      </c>
      <c r="F342" s="10" t="s">
        <v>67</v>
      </c>
      <c r="G342" s="11" t="s">
        <v>293</v>
      </c>
      <c r="H342" s="18" t="str">
        <f>IFERROR(INDEX(#REF!,MATCH(G342,#REF!,0)),G342)</f>
        <v>33000000038-УК НТМК</v>
      </c>
      <c r="I342" s="11"/>
      <c r="J342" s="11" t="s">
        <v>279</v>
      </c>
      <c r="K342" s="11"/>
      <c r="L342" s="11" t="s">
        <v>808</v>
      </c>
      <c r="M342" s="11">
        <v>0</v>
      </c>
      <c r="N342" s="19">
        <v>5154403</v>
      </c>
      <c r="O342" s="19">
        <v>32563893.170000002</v>
      </c>
      <c r="P342" s="19">
        <v>32563893.170000002</v>
      </c>
      <c r="Q342" s="19">
        <v>17503093.170000002</v>
      </c>
      <c r="R342" s="13">
        <f t="shared" si="72"/>
        <v>15060800</v>
      </c>
      <c r="S342" s="11"/>
      <c r="T342" s="19">
        <v>949780.23</v>
      </c>
      <c r="U342" s="11"/>
      <c r="V342" s="19">
        <v>32563893.170000002</v>
      </c>
      <c r="W342" s="19">
        <v>18452873.399999999</v>
      </c>
      <c r="X342" s="19">
        <v>14111019.77</v>
      </c>
      <c r="Y342" s="19">
        <f t="shared" si="73"/>
        <v>135682.88820833334</v>
      </c>
      <c r="Z342" s="19">
        <f t="shared" si="74"/>
        <v>1628194.6710416668</v>
      </c>
      <c r="AA342" s="19">
        <f t="shared" si="75"/>
        <v>13432605.328958333</v>
      </c>
      <c r="AB342" s="19">
        <f t="shared" si="76"/>
        <v>1628194.6585000001</v>
      </c>
      <c r="AC342" s="19">
        <f t="shared" si="77"/>
        <v>11804410.670458332</v>
      </c>
      <c r="AD342" s="19">
        <f t="shared" si="78"/>
        <v>1628194.6585000001</v>
      </c>
      <c r="AE342" s="19">
        <f t="shared" si="79"/>
        <v>10176216.011958331</v>
      </c>
      <c r="AF342" s="19">
        <f t="shared" si="80"/>
        <v>1628194.6585000001</v>
      </c>
      <c r="AG342" s="19">
        <f t="shared" si="81"/>
        <v>8548021.35345833</v>
      </c>
      <c r="AH342" s="19">
        <f t="shared" si="82"/>
        <v>1628194.6585000001</v>
      </c>
      <c r="AI342" s="19">
        <f t="shared" si="83"/>
        <v>6919826.6949583301</v>
      </c>
      <c r="AJ342" s="19">
        <f t="shared" si="84"/>
        <v>1628194.6585000001</v>
      </c>
      <c r="AK342" s="20">
        <f t="shared" si="85"/>
        <v>5291632.0364583302</v>
      </c>
    </row>
    <row r="343" spans="2:37" s="3" customFormat="1" ht="42.75" hidden="1" customHeight="1" outlineLevel="1" x14ac:dyDescent="0.2">
      <c r="B343" s="15" t="s">
        <v>294</v>
      </c>
      <c r="C343" s="16" t="s">
        <v>44</v>
      </c>
      <c r="D343" s="17">
        <v>111</v>
      </c>
      <c r="E343" s="10" t="s">
        <v>292</v>
      </c>
      <c r="F343" s="10" t="s">
        <v>93</v>
      </c>
      <c r="G343" s="11" t="s">
        <v>295</v>
      </c>
      <c r="H343" s="18" t="str">
        <f>IFERROR(INDEX(#REF!,MATCH(G343,#REF!,0)),G343)</f>
        <v>33000000139-УК НТМК</v>
      </c>
      <c r="I343" s="11"/>
      <c r="J343" s="11" t="s">
        <v>279</v>
      </c>
      <c r="K343" s="11"/>
      <c r="L343" s="11" t="s">
        <v>808</v>
      </c>
      <c r="M343" s="11">
        <v>0</v>
      </c>
      <c r="N343" s="19">
        <v>108558890.62</v>
      </c>
      <c r="O343" s="19">
        <v>108571919</v>
      </c>
      <c r="P343" s="19">
        <v>108891514.97</v>
      </c>
      <c r="Q343" s="19">
        <v>319595.02</v>
      </c>
      <c r="R343" s="13">
        <f t="shared" si="72"/>
        <v>108571919.95</v>
      </c>
      <c r="S343" s="11"/>
      <c r="T343" s="19">
        <v>6846877.7999999998</v>
      </c>
      <c r="U343" s="11"/>
      <c r="V343" s="19">
        <v>108891514.97</v>
      </c>
      <c r="W343" s="19">
        <v>7166472.8200000003</v>
      </c>
      <c r="X343" s="19">
        <v>101725042.15000001</v>
      </c>
      <c r="Y343" s="19">
        <f t="shared" si="73"/>
        <v>978125.39639639645</v>
      </c>
      <c r="Z343" s="19">
        <f t="shared" si="74"/>
        <v>11737504.781981982</v>
      </c>
      <c r="AA343" s="19">
        <f t="shared" si="75"/>
        <v>96834415.168018013</v>
      </c>
      <c r="AB343" s="19">
        <f t="shared" si="76"/>
        <v>11737504.756756756</v>
      </c>
      <c r="AC343" s="19">
        <f t="shared" si="77"/>
        <v>85096910.411261261</v>
      </c>
      <c r="AD343" s="19">
        <f t="shared" si="78"/>
        <v>11737504.756756756</v>
      </c>
      <c r="AE343" s="19">
        <f t="shared" si="79"/>
        <v>73359405.654504508</v>
      </c>
      <c r="AF343" s="19">
        <f t="shared" si="80"/>
        <v>11737504.756756756</v>
      </c>
      <c r="AG343" s="19">
        <f t="shared" si="81"/>
        <v>61621900.897747755</v>
      </c>
      <c r="AH343" s="19">
        <f t="shared" si="82"/>
        <v>11737504.756756756</v>
      </c>
      <c r="AI343" s="19">
        <f t="shared" si="83"/>
        <v>49884396.140991002</v>
      </c>
      <c r="AJ343" s="19">
        <f t="shared" si="84"/>
        <v>11737504.756756756</v>
      </c>
      <c r="AK343" s="20">
        <f t="shared" si="85"/>
        <v>38146891.38423425</v>
      </c>
    </row>
    <row r="344" spans="2:37" s="3" customFormat="1" ht="21.75" hidden="1" customHeight="1" outlineLevel="1" x14ac:dyDescent="0.2">
      <c r="B344" s="15" t="s">
        <v>296</v>
      </c>
      <c r="C344" s="16" t="s">
        <v>44</v>
      </c>
      <c r="D344" s="17">
        <v>302</v>
      </c>
      <c r="E344" s="10" t="s">
        <v>297</v>
      </c>
      <c r="F344" s="10" t="s">
        <v>67</v>
      </c>
      <c r="G344" s="11" t="s">
        <v>298</v>
      </c>
      <c r="H344" s="18" t="str">
        <f>IFERROR(INDEX(#REF!,MATCH(G344,#REF!,0)),G344)</f>
        <v>33000000056-УК НТМК</v>
      </c>
      <c r="I344" s="11"/>
      <c r="J344" s="11" t="s">
        <v>279</v>
      </c>
      <c r="K344" s="11"/>
      <c r="L344" s="11" t="s">
        <v>808</v>
      </c>
      <c r="M344" s="11">
        <v>0</v>
      </c>
      <c r="N344" s="19">
        <v>293287859.74000001</v>
      </c>
      <c r="O344" s="19">
        <v>330103600</v>
      </c>
      <c r="P344" s="19">
        <v>396866455.94999999</v>
      </c>
      <c r="Q344" s="19">
        <v>66762855.950000003</v>
      </c>
      <c r="R344" s="13">
        <f t="shared" si="72"/>
        <v>330103600</v>
      </c>
      <c r="S344" s="11"/>
      <c r="T344" s="19">
        <v>7651407.96</v>
      </c>
      <c r="U344" s="11"/>
      <c r="V344" s="19">
        <v>396866455.94999999</v>
      </c>
      <c r="W344" s="19">
        <v>74414263.909999996</v>
      </c>
      <c r="X344" s="19">
        <v>322452192.04000002</v>
      </c>
      <c r="Y344" s="19">
        <f t="shared" si="73"/>
        <v>1093058.2781456953</v>
      </c>
      <c r="Z344" s="19">
        <f t="shared" si="74"/>
        <v>13116699.350728476</v>
      </c>
      <c r="AA344" s="19">
        <f t="shared" si="75"/>
        <v>316986900.64927155</v>
      </c>
      <c r="AB344" s="19">
        <f t="shared" si="76"/>
        <v>13116699.337748345</v>
      </c>
      <c r="AC344" s="19">
        <f t="shared" si="77"/>
        <v>303870201.3115232</v>
      </c>
      <c r="AD344" s="19">
        <f t="shared" si="78"/>
        <v>13116699.337748345</v>
      </c>
      <c r="AE344" s="19">
        <f t="shared" si="79"/>
        <v>290753501.97377485</v>
      </c>
      <c r="AF344" s="19">
        <f t="shared" si="80"/>
        <v>13116699.337748345</v>
      </c>
      <c r="AG344" s="19">
        <f t="shared" si="81"/>
        <v>277636802.6360265</v>
      </c>
      <c r="AH344" s="19">
        <f t="shared" si="82"/>
        <v>13116699.337748345</v>
      </c>
      <c r="AI344" s="19">
        <f t="shared" si="83"/>
        <v>264520103.29827815</v>
      </c>
      <c r="AJ344" s="19">
        <f t="shared" si="84"/>
        <v>13116699.337748345</v>
      </c>
      <c r="AK344" s="20">
        <f t="shared" si="85"/>
        <v>251403403.9605298</v>
      </c>
    </row>
    <row r="345" spans="2:37" s="3" customFormat="1" ht="21.75" hidden="1" customHeight="1" outlineLevel="1" x14ac:dyDescent="0.2">
      <c r="B345" s="15" t="s">
        <v>299</v>
      </c>
      <c r="C345" s="16" t="s">
        <v>44</v>
      </c>
      <c r="D345" s="17">
        <v>245</v>
      </c>
      <c r="E345" s="10" t="s">
        <v>297</v>
      </c>
      <c r="F345" s="10" t="s">
        <v>67</v>
      </c>
      <c r="G345" s="11" t="s">
        <v>300</v>
      </c>
      <c r="H345" s="18" t="str">
        <f>IFERROR(INDEX(#REF!,MATCH(G345,#REF!,0)),G345)</f>
        <v>33000000471-УК НТМК</v>
      </c>
      <c r="I345" s="11"/>
      <c r="J345" s="11" t="s">
        <v>279</v>
      </c>
      <c r="K345" s="11"/>
      <c r="L345" s="11" t="s">
        <v>808</v>
      </c>
      <c r="M345" s="11">
        <v>0</v>
      </c>
      <c r="N345" s="19">
        <v>5895505</v>
      </c>
      <c r="O345" s="19">
        <v>47777330.280000001</v>
      </c>
      <c r="P345" s="19">
        <v>47777330.280000001</v>
      </c>
      <c r="Q345" s="19">
        <v>25156230.280000001</v>
      </c>
      <c r="R345" s="13">
        <f t="shared" si="72"/>
        <v>22621100</v>
      </c>
      <c r="S345" s="11"/>
      <c r="T345" s="19">
        <v>1365066.57</v>
      </c>
      <c r="U345" s="11"/>
      <c r="V345" s="19">
        <v>47777330.280000001</v>
      </c>
      <c r="W345" s="19">
        <v>26521296.850000001</v>
      </c>
      <c r="X345" s="19">
        <v>21256033.43</v>
      </c>
      <c r="Y345" s="19">
        <f t="shared" si="73"/>
        <v>195009.51134693879</v>
      </c>
      <c r="Z345" s="19">
        <f t="shared" si="74"/>
        <v>2340114.126734694</v>
      </c>
      <c r="AA345" s="19">
        <f t="shared" si="75"/>
        <v>20280985.873265307</v>
      </c>
      <c r="AB345" s="19">
        <f t="shared" si="76"/>
        <v>2340114.1361632654</v>
      </c>
      <c r="AC345" s="19">
        <f t="shared" si="77"/>
        <v>17940871.737102043</v>
      </c>
      <c r="AD345" s="19">
        <f t="shared" si="78"/>
        <v>2340114.1361632654</v>
      </c>
      <c r="AE345" s="19">
        <f t="shared" si="79"/>
        <v>15600757.600938778</v>
      </c>
      <c r="AF345" s="19">
        <f t="shared" si="80"/>
        <v>2340114.1361632654</v>
      </c>
      <c r="AG345" s="19">
        <f t="shared" si="81"/>
        <v>13260643.464775514</v>
      </c>
      <c r="AH345" s="19">
        <f t="shared" si="82"/>
        <v>2340114.1361632654</v>
      </c>
      <c r="AI345" s="19">
        <f t="shared" si="83"/>
        <v>10920529.328612249</v>
      </c>
      <c r="AJ345" s="19">
        <f t="shared" si="84"/>
        <v>2340114.1361632654</v>
      </c>
      <c r="AK345" s="20">
        <f t="shared" si="85"/>
        <v>8580415.1924489848</v>
      </c>
    </row>
    <row r="346" spans="2:37" s="3" customFormat="1" ht="21.75" hidden="1" customHeight="1" outlineLevel="1" x14ac:dyDescent="0.2">
      <c r="B346" s="15" t="s">
        <v>301</v>
      </c>
      <c r="C346" s="16" t="s">
        <v>44</v>
      </c>
      <c r="D346" s="17">
        <v>240</v>
      </c>
      <c r="E346" s="10" t="s">
        <v>297</v>
      </c>
      <c r="F346" s="10" t="s">
        <v>67</v>
      </c>
      <c r="G346" s="11" t="s">
        <v>302</v>
      </c>
      <c r="H346" s="18" t="str">
        <f>IFERROR(INDEX(#REF!,MATCH(G346,#REF!,0)),G346)</f>
        <v>33000000043-УК НТМК</v>
      </c>
      <c r="I346" s="11"/>
      <c r="J346" s="11" t="s">
        <v>279</v>
      </c>
      <c r="K346" s="11"/>
      <c r="L346" s="11" t="s">
        <v>808</v>
      </c>
      <c r="M346" s="11">
        <v>0</v>
      </c>
      <c r="N346" s="19">
        <v>623376</v>
      </c>
      <c r="O346" s="19">
        <v>3686486.32</v>
      </c>
      <c r="P346" s="19">
        <v>3686486.32</v>
      </c>
      <c r="Q346" s="19">
        <v>1981486.32</v>
      </c>
      <c r="R346" s="13">
        <f t="shared" si="72"/>
        <v>1704999.9999999998</v>
      </c>
      <c r="S346" s="11"/>
      <c r="T346" s="19">
        <v>107522.52</v>
      </c>
      <c r="U346" s="11"/>
      <c r="V346" s="19">
        <v>3686486.32</v>
      </c>
      <c r="W346" s="19">
        <v>2089008.84</v>
      </c>
      <c r="X346" s="19">
        <v>1597477.48</v>
      </c>
      <c r="Y346" s="19">
        <f t="shared" si="73"/>
        <v>15360.359666666665</v>
      </c>
      <c r="Z346" s="19">
        <f t="shared" si="74"/>
        <v>184324.31833333333</v>
      </c>
      <c r="AA346" s="19">
        <f t="shared" si="75"/>
        <v>1520675.6816666664</v>
      </c>
      <c r="AB346" s="19">
        <f t="shared" si="76"/>
        <v>184324.31599999999</v>
      </c>
      <c r="AC346" s="19">
        <f t="shared" si="77"/>
        <v>1336351.3656666665</v>
      </c>
      <c r="AD346" s="19">
        <f t="shared" si="78"/>
        <v>184324.31599999999</v>
      </c>
      <c r="AE346" s="19">
        <f t="shared" si="79"/>
        <v>1152027.0496666664</v>
      </c>
      <c r="AF346" s="19">
        <f t="shared" si="80"/>
        <v>184324.31599999999</v>
      </c>
      <c r="AG346" s="19">
        <f t="shared" si="81"/>
        <v>967702.73366666643</v>
      </c>
      <c r="AH346" s="19">
        <f t="shared" si="82"/>
        <v>184324.31599999999</v>
      </c>
      <c r="AI346" s="19">
        <f t="shared" si="83"/>
        <v>783378.41766666644</v>
      </c>
      <c r="AJ346" s="19">
        <f t="shared" si="84"/>
        <v>184324.31599999999</v>
      </c>
      <c r="AK346" s="20">
        <f t="shared" si="85"/>
        <v>599054.10166666645</v>
      </c>
    </row>
    <row r="347" spans="2:37" s="3" customFormat="1" ht="42.75" hidden="1" customHeight="1" outlineLevel="1" x14ac:dyDescent="0.2">
      <c r="B347" s="15" t="s">
        <v>303</v>
      </c>
      <c r="C347" s="16" t="s">
        <v>44</v>
      </c>
      <c r="D347" s="17">
        <v>240</v>
      </c>
      <c r="E347" s="10" t="s">
        <v>292</v>
      </c>
      <c r="F347" s="10" t="s">
        <v>67</v>
      </c>
      <c r="G347" s="11" t="s">
        <v>304</v>
      </c>
      <c r="H347" s="18" t="str">
        <f>IFERROR(INDEX(#REF!,MATCH(G347,#REF!,0)),G347)</f>
        <v>33000000044-УК НТМК</v>
      </c>
      <c r="I347" s="11"/>
      <c r="J347" s="11" t="s">
        <v>279</v>
      </c>
      <c r="K347" s="11"/>
      <c r="L347" s="11" t="s">
        <v>808</v>
      </c>
      <c r="M347" s="11">
        <v>0</v>
      </c>
      <c r="N347" s="19">
        <v>8102465</v>
      </c>
      <c r="O347" s="19">
        <v>61814701.359999999</v>
      </c>
      <c r="P347" s="19">
        <v>61814701.359999999</v>
      </c>
      <c r="Q347" s="19">
        <v>33225401.359999999</v>
      </c>
      <c r="R347" s="13">
        <f t="shared" si="72"/>
        <v>28589300</v>
      </c>
      <c r="S347" s="11"/>
      <c r="T347" s="19">
        <v>1802928.82</v>
      </c>
      <c r="U347" s="11"/>
      <c r="V347" s="19">
        <v>61814701.359999999</v>
      </c>
      <c r="W347" s="19">
        <v>35028330.18</v>
      </c>
      <c r="X347" s="19">
        <v>26786371.18</v>
      </c>
      <c r="Y347" s="19">
        <f t="shared" si="73"/>
        <v>257561.25566666666</v>
      </c>
      <c r="Z347" s="19">
        <f t="shared" si="74"/>
        <v>3090735.0983333336</v>
      </c>
      <c r="AA347" s="19">
        <f t="shared" si="75"/>
        <v>25498564.901666667</v>
      </c>
      <c r="AB347" s="19">
        <f t="shared" si="76"/>
        <v>3090735.068</v>
      </c>
      <c r="AC347" s="19">
        <f t="shared" si="77"/>
        <v>22407829.833666667</v>
      </c>
      <c r="AD347" s="19">
        <f t="shared" si="78"/>
        <v>3090735.068</v>
      </c>
      <c r="AE347" s="19">
        <f t="shared" si="79"/>
        <v>19317094.765666667</v>
      </c>
      <c r="AF347" s="19">
        <f t="shared" si="80"/>
        <v>3090735.068</v>
      </c>
      <c r="AG347" s="19">
        <f t="shared" si="81"/>
        <v>16226359.697666667</v>
      </c>
      <c r="AH347" s="19">
        <f t="shared" si="82"/>
        <v>3090735.068</v>
      </c>
      <c r="AI347" s="19">
        <f t="shared" si="83"/>
        <v>13135624.629666667</v>
      </c>
      <c r="AJ347" s="19">
        <f t="shared" si="84"/>
        <v>3090735.068</v>
      </c>
      <c r="AK347" s="20">
        <f t="shared" si="85"/>
        <v>10044889.561666667</v>
      </c>
    </row>
    <row r="348" spans="2:37" s="3" customFormat="1" ht="21.75" hidden="1" customHeight="1" outlineLevel="1" x14ac:dyDescent="0.2">
      <c r="B348" s="15" t="s">
        <v>305</v>
      </c>
      <c r="C348" s="16" t="s">
        <v>44</v>
      </c>
      <c r="D348" s="17">
        <v>240</v>
      </c>
      <c r="E348" s="10" t="s">
        <v>297</v>
      </c>
      <c r="F348" s="10" t="s">
        <v>67</v>
      </c>
      <c r="G348" s="11" t="s">
        <v>306</v>
      </c>
      <c r="H348" s="18" t="str">
        <f>IFERROR(INDEX(#REF!,MATCH(G348,#REF!,0)),G348)</f>
        <v>33000000048-УК НТМК</v>
      </c>
      <c r="I348" s="11"/>
      <c r="J348" s="11" t="s">
        <v>279</v>
      </c>
      <c r="K348" s="11"/>
      <c r="L348" s="11" t="s">
        <v>808</v>
      </c>
      <c r="M348" s="11">
        <v>0</v>
      </c>
      <c r="N348" s="19">
        <v>419854</v>
      </c>
      <c r="O348" s="19">
        <v>5846698.1100000003</v>
      </c>
      <c r="P348" s="19">
        <v>5846698.1100000003</v>
      </c>
      <c r="Q348" s="19">
        <v>3142598.11</v>
      </c>
      <c r="R348" s="13">
        <f t="shared" si="72"/>
        <v>2704100.0000000005</v>
      </c>
      <c r="S348" s="11"/>
      <c r="T348" s="19">
        <v>170528.68</v>
      </c>
      <c r="U348" s="11"/>
      <c r="V348" s="19">
        <v>5846698.1100000003</v>
      </c>
      <c r="W348" s="19">
        <v>3313126.79</v>
      </c>
      <c r="X348" s="19">
        <v>2533571.3199999998</v>
      </c>
      <c r="Y348" s="19">
        <f t="shared" si="73"/>
        <v>24361.242125000001</v>
      </c>
      <c r="Z348" s="19">
        <f t="shared" si="74"/>
        <v>292334.890625</v>
      </c>
      <c r="AA348" s="19">
        <f t="shared" si="75"/>
        <v>2411765.1093750005</v>
      </c>
      <c r="AB348" s="19">
        <f t="shared" si="76"/>
        <v>292334.90549999999</v>
      </c>
      <c r="AC348" s="19">
        <f t="shared" si="77"/>
        <v>2119430.2038750006</v>
      </c>
      <c r="AD348" s="19">
        <f t="shared" si="78"/>
        <v>292334.90549999999</v>
      </c>
      <c r="AE348" s="19">
        <f t="shared" si="79"/>
        <v>1827095.2983750007</v>
      </c>
      <c r="AF348" s="19">
        <f t="shared" si="80"/>
        <v>292334.90549999999</v>
      </c>
      <c r="AG348" s="19">
        <f t="shared" si="81"/>
        <v>1534760.3928750008</v>
      </c>
      <c r="AH348" s="19">
        <f t="shared" si="82"/>
        <v>292334.90549999999</v>
      </c>
      <c r="AI348" s="19">
        <f t="shared" si="83"/>
        <v>1242425.487375001</v>
      </c>
      <c r="AJ348" s="19">
        <f t="shared" si="84"/>
        <v>292334.90549999999</v>
      </c>
      <c r="AK348" s="20">
        <f t="shared" si="85"/>
        <v>950090.58187500096</v>
      </c>
    </row>
    <row r="349" spans="2:37" s="3" customFormat="1" ht="21.75" hidden="1" customHeight="1" outlineLevel="1" x14ac:dyDescent="0.2">
      <c r="B349" s="15" t="s">
        <v>307</v>
      </c>
      <c r="C349" s="16" t="s">
        <v>44</v>
      </c>
      <c r="D349" s="17">
        <v>240</v>
      </c>
      <c r="E349" s="10" t="s">
        <v>297</v>
      </c>
      <c r="F349" s="10" t="s">
        <v>67</v>
      </c>
      <c r="G349" s="11" t="s">
        <v>308</v>
      </c>
      <c r="H349" s="18" t="str">
        <f>IFERROR(INDEX(#REF!,MATCH(G349,#REF!,0)),G349)</f>
        <v>33000000049-УК НТМК</v>
      </c>
      <c r="I349" s="11"/>
      <c r="J349" s="11" t="s">
        <v>279</v>
      </c>
      <c r="K349" s="11"/>
      <c r="L349" s="11" t="s">
        <v>808</v>
      </c>
      <c r="M349" s="11">
        <v>0</v>
      </c>
      <c r="N349" s="19">
        <v>2995506</v>
      </c>
      <c r="O349" s="19">
        <v>39316986.259999998</v>
      </c>
      <c r="P349" s="19">
        <v>39316986.259999998</v>
      </c>
      <c r="Q349" s="19">
        <v>21132886.260000002</v>
      </c>
      <c r="R349" s="13">
        <f t="shared" si="72"/>
        <v>18184099.999999996</v>
      </c>
      <c r="S349" s="11"/>
      <c r="T349" s="19">
        <v>1146745.46</v>
      </c>
      <c r="U349" s="11"/>
      <c r="V349" s="19">
        <v>39316986.259999998</v>
      </c>
      <c r="W349" s="19">
        <v>22279631.719999999</v>
      </c>
      <c r="X349" s="19">
        <v>17037354.539999999</v>
      </c>
      <c r="Y349" s="19">
        <f t="shared" si="73"/>
        <v>163820.77608333333</v>
      </c>
      <c r="Z349" s="19">
        <f t="shared" si="74"/>
        <v>1965849.3404166666</v>
      </c>
      <c r="AA349" s="19">
        <f t="shared" si="75"/>
        <v>16218250.65958333</v>
      </c>
      <c r="AB349" s="19">
        <f t="shared" si="76"/>
        <v>1965849.3130000001</v>
      </c>
      <c r="AC349" s="19">
        <f t="shared" si="77"/>
        <v>14252401.346583329</v>
      </c>
      <c r="AD349" s="19">
        <f t="shared" si="78"/>
        <v>1965849.3130000001</v>
      </c>
      <c r="AE349" s="19">
        <f t="shared" si="79"/>
        <v>12286552.033583328</v>
      </c>
      <c r="AF349" s="19">
        <f t="shared" si="80"/>
        <v>1965849.3130000001</v>
      </c>
      <c r="AG349" s="19">
        <f t="shared" si="81"/>
        <v>10320702.720583327</v>
      </c>
      <c r="AH349" s="19">
        <f t="shared" si="82"/>
        <v>1965849.3130000001</v>
      </c>
      <c r="AI349" s="19">
        <f t="shared" si="83"/>
        <v>8354853.407583327</v>
      </c>
      <c r="AJ349" s="19">
        <f t="shared" si="84"/>
        <v>1965849.3130000001</v>
      </c>
      <c r="AK349" s="20">
        <f t="shared" si="85"/>
        <v>6389004.094583327</v>
      </c>
    </row>
    <row r="350" spans="2:37" s="3" customFormat="1" ht="21.75" hidden="1" customHeight="1" outlineLevel="1" x14ac:dyDescent="0.2">
      <c r="B350" s="15" t="s">
        <v>309</v>
      </c>
      <c r="C350" s="16" t="s">
        <v>44</v>
      </c>
      <c r="D350" s="17">
        <v>329</v>
      </c>
      <c r="E350" s="10" t="s">
        <v>297</v>
      </c>
      <c r="F350" s="10" t="s">
        <v>67</v>
      </c>
      <c r="G350" s="11" t="s">
        <v>310</v>
      </c>
      <c r="H350" s="18" t="str">
        <f>IFERROR(INDEX(#REF!,MATCH(G350,#REF!,0)),G350)</f>
        <v>33000000057-УК НТМК</v>
      </c>
      <c r="I350" s="11"/>
      <c r="J350" s="11" t="s">
        <v>279</v>
      </c>
      <c r="K350" s="11"/>
      <c r="L350" s="11" t="s">
        <v>808</v>
      </c>
      <c r="M350" s="11">
        <v>0</v>
      </c>
      <c r="N350" s="19">
        <v>22429455.739999998</v>
      </c>
      <c r="O350" s="19">
        <v>69497961.400000006</v>
      </c>
      <c r="P350" s="19">
        <v>69497961.400000006</v>
      </c>
      <c r="Q350" s="19">
        <v>27249961.399999999</v>
      </c>
      <c r="R350" s="13">
        <f t="shared" si="72"/>
        <v>42248000.000000007</v>
      </c>
      <c r="S350" s="11"/>
      <c r="T350" s="19">
        <v>1478680</v>
      </c>
      <c r="U350" s="11"/>
      <c r="V350" s="19">
        <v>69497961.400000006</v>
      </c>
      <c r="W350" s="19">
        <v>28728641.399999999</v>
      </c>
      <c r="X350" s="19">
        <v>40769320</v>
      </c>
      <c r="Y350" s="19">
        <f t="shared" si="73"/>
        <v>211240.00425531916</v>
      </c>
      <c r="Z350" s="19">
        <f t="shared" si="74"/>
        <v>2534880.021276596</v>
      </c>
      <c r="AA350" s="19">
        <f t="shared" si="75"/>
        <v>39713119.978723414</v>
      </c>
      <c r="AB350" s="19">
        <f t="shared" si="76"/>
        <v>2534880.05106383</v>
      </c>
      <c r="AC350" s="19">
        <f t="shared" si="77"/>
        <v>37178239.927659586</v>
      </c>
      <c r="AD350" s="19">
        <f t="shared" si="78"/>
        <v>2534880.05106383</v>
      </c>
      <c r="AE350" s="19">
        <f t="shared" si="79"/>
        <v>34643359.876595758</v>
      </c>
      <c r="AF350" s="19">
        <f t="shared" si="80"/>
        <v>2534880.05106383</v>
      </c>
      <c r="AG350" s="19">
        <f t="shared" si="81"/>
        <v>32108479.82553193</v>
      </c>
      <c r="AH350" s="19">
        <f t="shared" si="82"/>
        <v>2534880.05106383</v>
      </c>
      <c r="AI350" s="19">
        <f t="shared" si="83"/>
        <v>29573599.774468102</v>
      </c>
      <c r="AJ350" s="19">
        <f t="shared" si="84"/>
        <v>2534880.05106383</v>
      </c>
      <c r="AK350" s="20">
        <f t="shared" si="85"/>
        <v>27038719.723404273</v>
      </c>
    </row>
    <row r="351" spans="2:37" s="3" customFormat="1" ht="42.75" hidden="1" customHeight="1" outlineLevel="1" x14ac:dyDescent="0.2">
      <c r="B351" s="15" t="s">
        <v>311</v>
      </c>
      <c r="C351" s="16" t="s">
        <v>44</v>
      </c>
      <c r="D351" s="17">
        <v>240</v>
      </c>
      <c r="E351" s="10" t="s">
        <v>292</v>
      </c>
      <c r="F351" s="10" t="s">
        <v>67</v>
      </c>
      <c r="G351" s="11" t="s">
        <v>312</v>
      </c>
      <c r="H351" s="18" t="str">
        <f>IFERROR(INDEX(#REF!,MATCH(G351,#REF!,0)),G351)</f>
        <v>33000000009-УК НТМК</v>
      </c>
      <c r="I351" s="11"/>
      <c r="J351" s="11" t="s">
        <v>279</v>
      </c>
      <c r="K351" s="11"/>
      <c r="L351" s="11" t="s">
        <v>808</v>
      </c>
      <c r="M351" s="11">
        <v>0</v>
      </c>
      <c r="N351" s="19">
        <v>6705131</v>
      </c>
      <c r="O351" s="19">
        <v>52009087.659999996</v>
      </c>
      <c r="P351" s="19">
        <v>52009087.659999996</v>
      </c>
      <c r="Q351" s="19">
        <v>27954887.66</v>
      </c>
      <c r="R351" s="13">
        <f t="shared" si="72"/>
        <v>24054199.999999996</v>
      </c>
      <c r="S351" s="11"/>
      <c r="T351" s="19">
        <v>1516931.71</v>
      </c>
      <c r="U351" s="11"/>
      <c r="V351" s="19">
        <v>52009087.659999996</v>
      </c>
      <c r="W351" s="19">
        <v>29471819.370000001</v>
      </c>
      <c r="X351" s="19">
        <v>22537268.289999999</v>
      </c>
      <c r="Y351" s="19">
        <f t="shared" si="73"/>
        <v>216704.53191666666</v>
      </c>
      <c r="Z351" s="19">
        <f t="shared" si="74"/>
        <v>2600454.3695833334</v>
      </c>
      <c r="AA351" s="19">
        <f t="shared" si="75"/>
        <v>21453745.630416662</v>
      </c>
      <c r="AB351" s="19">
        <f t="shared" si="76"/>
        <v>2600454.3829999999</v>
      </c>
      <c r="AC351" s="19">
        <f t="shared" si="77"/>
        <v>18853291.24741666</v>
      </c>
      <c r="AD351" s="19">
        <f t="shared" si="78"/>
        <v>2600454.3829999999</v>
      </c>
      <c r="AE351" s="19">
        <f t="shared" si="79"/>
        <v>16252836.864416661</v>
      </c>
      <c r="AF351" s="19">
        <f t="shared" si="80"/>
        <v>2600454.3829999999</v>
      </c>
      <c r="AG351" s="19">
        <f t="shared" si="81"/>
        <v>13652382.481416661</v>
      </c>
      <c r="AH351" s="19">
        <f t="shared" si="82"/>
        <v>2600454.3829999999</v>
      </c>
      <c r="AI351" s="19">
        <f t="shared" si="83"/>
        <v>11051928.098416662</v>
      </c>
      <c r="AJ351" s="19">
        <f t="shared" si="84"/>
        <v>2600454.3829999999</v>
      </c>
      <c r="AK351" s="20">
        <f t="shared" si="85"/>
        <v>8451473.7154166624</v>
      </c>
    </row>
    <row r="352" spans="2:37" s="3" customFormat="1" ht="42.75" hidden="1" customHeight="1" outlineLevel="1" x14ac:dyDescent="0.2">
      <c r="B352" s="15" t="s">
        <v>313</v>
      </c>
      <c r="C352" s="16" t="s">
        <v>44</v>
      </c>
      <c r="D352" s="17">
        <v>240</v>
      </c>
      <c r="E352" s="10" t="s">
        <v>292</v>
      </c>
      <c r="F352" s="10" t="s">
        <v>67</v>
      </c>
      <c r="G352" s="11" t="s">
        <v>314</v>
      </c>
      <c r="H352" s="18" t="str">
        <f>IFERROR(INDEX(#REF!,MATCH(G352,#REF!,0)),G352)</f>
        <v>33000000030-УК НТМК</v>
      </c>
      <c r="I352" s="11"/>
      <c r="J352" s="11" t="s">
        <v>279</v>
      </c>
      <c r="K352" s="11"/>
      <c r="L352" s="11" t="s">
        <v>808</v>
      </c>
      <c r="M352" s="11">
        <v>0</v>
      </c>
      <c r="N352" s="19">
        <v>4719441</v>
      </c>
      <c r="O352" s="19">
        <v>29833732.82</v>
      </c>
      <c r="P352" s="19">
        <v>29833732.82</v>
      </c>
      <c r="Q352" s="19">
        <v>16035632.82</v>
      </c>
      <c r="R352" s="13">
        <f t="shared" si="72"/>
        <v>13798100</v>
      </c>
      <c r="S352" s="11"/>
      <c r="T352" s="19">
        <v>870150.54</v>
      </c>
      <c r="U352" s="11"/>
      <c r="V352" s="19">
        <v>29833732.82</v>
      </c>
      <c r="W352" s="19">
        <v>16905783.359999999</v>
      </c>
      <c r="X352" s="19">
        <v>12927949.460000001</v>
      </c>
      <c r="Y352" s="19">
        <f t="shared" si="73"/>
        <v>124307.22008333333</v>
      </c>
      <c r="Z352" s="19">
        <f t="shared" si="74"/>
        <v>1491686.6404166669</v>
      </c>
      <c r="AA352" s="19">
        <f t="shared" si="75"/>
        <v>12306413.359583333</v>
      </c>
      <c r="AB352" s="19">
        <f t="shared" si="76"/>
        <v>1491686.6410000001</v>
      </c>
      <c r="AC352" s="19">
        <f t="shared" si="77"/>
        <v>10814726.718583332</v>
      </c>
      <c r="AD352" s="19">
        <f t="shared" si="78"/>
        <v>1491686.6410000001</v>
      </c>
      <c r="AE352" s="19">
        <f t="shared" si="79"/>
        <v>9323040.0775833316</v>
      </c>
      <c r="AF352" s="19">
        <f t="shared" si="80"/>
        <v>1491686.6410000001</v>
      </c>
      <c r="AG352" s="19">
        <f t="shared" si="81"/>
        <v>7831353.4365833318</v>
      </c>
      <c r="AH352" s="19">
        <f t="shared" si="82"/>
        <v>1491686.6410000001</v>
      </c>
      <c r="AI352" s="19">
        <f t="shared" si="83"/>
        <v>6339666.795583332</v>
      </c>
      <c r="AJ352" s="19">
        <f t="shared" si="84"/>
        <v>1491686.6410000001</v>
      </c>
      <c r="AK352" s="20">
        <f t="shared" si="85"/>
        <v>4847980.1545833321</v>
      </c>
    </row>
    <row r="353" spans="2:37" s="3" customFormat="1" ht="42.75" hidden="1" customHeight="1" outlineLevel="1" x14ac:dyDescent="0.2">
      <c r="B353" s="15" t="s">
        <v>315</v>
      </c>
      <c r="C353" s="16" t="s">
        <v>44</v>
      </c>
      <c r="D353" s="17">
        <v>247</v>
      </c>
      <c r="E353" s="10" t="s">
        <v>292</v>
      </c>
      <c r="F353" s="10" t="s">
        <v>67</v>
      </c>
      <c r="G353" s="11" t="s">
        <v>316</v>
      </c>
      <c r="H353" s="18" t="str">
        <f>IFERROR(INDEX(#REF!,MATCH(G353,#REF!,0)),G353)</f>
        <v>756001009962-УК НТМК</v>
      </c>
      <c r="I353" s="11"/>
      <c r="J353" s="11" t="s">
        <v>279</v>
      </c>
      <c r="K353" s="11"/>
      <c r="L353" s="11" t="s">
        <v>808</v>
      </c>
      <c r="M353" s="11">
        <v>0</v>
      </c>
      <c r="N353" s="19">
        <v>6578524.3899999997</v>
      </c>
      <c r="O353" s="19">
        <v>67100895.109999999</v>
      </c>
      <c r="P353" s="19">
        <v>67100895.109999999</v>
      </c>
      <c r="Q353" s="19">
        <v>35044595.109999999</v>
      </c>
      <c r="R353" s="13">
        <f t="shared" si="72"/>
        <v>32056300</v>
      </c>
      <c r="S353" s="11"/>
      <c r="T353" s="19">
        <v>1901644.78</v>
      </c>
      <c r="U353" s="11"/>
      <c r="V353" s="19">
        <v>67100895.109999999</v>
      </c>
      <c r="W353" s="19">
        <v>36946239.890000001</v>
      </c>
      <c r="X353" s="19">
        <v>30154655.219999999</v>
      </c>
      <c r="Y353" s="19">
        <f t="shared" si="73"/>
        <v>271663.54295546556</v>
      </c>
      <c r="Z353" s="19">
        <f t="shared" si="74"/>
        <v>3259962.4947773279</v>
      </c>
      <c r="AA353" s="19">
        <f t="shared" si="75"/>
        <v>28796337.505222671</v>
      </c>
      <c r="AB353" s="19">
        <f t="shared" si="76"/>
        <v>3259962.5154655864</v>
      </c>
      <c r="AC353" s="19">
        <f t="shared" si="77"/>
        <v>25536374.989757083</v>
      </c>
      <c r="AD353" s="19">
        <f t="shared" si="78"/>
        <v>3259962.5154655864</v>
      </c>
      <c r="AE353" s="19">
        <f t="shared" si="79"/>
        <v>22276412.474291496</v>
      </c>
      <c r="AF353" s="19">
        <f t="shared" si="80"/>
        <v>3259962.5154655864</v>
      </c>
      <c r="AG353" s="19">
        <f t="shared" si="81"/>
        <v>19016449.958825909</v>
      </c>
      <c r="AH353" s="19">
        <f t="shared" si="82"/>
        <v>3259962.5154655864</v>
      </c>
      <c r="AI353" s="19">
        <f t="shared" si="83"/>
        <v>15756487.443360321</v>
      </c>
      <c r="AJ353" s="19">
        <f t="shared" si="84"/>
        <v>3259962.5154655864</v>
      </c>
      <c r="AK353" s="20">
        <f t="shared" si="85"/>
        <v>12496524.927894734</v>
      </c>
    </row>
    <row r="354" spans="2:37" s="3" customFormat="1" ht="21.75" hidden="1" customHeight="1" outlineLevel="1" x14ac:dyDescent="0.2">
      <c r="B354" s="15" t="s">
        <v>317</v>
      </c>
      <c r="C354" s="16" t="s">
        <v>44</v>
      </c>
      <c r="D354" s="17">
        <v>240</v>
      </c>
      <c r="E354" s="10" t="s">
        <v>318</v>
      </c>
      <c r="F354" s="10" t="s">
        <v>67</v>
      </c>
      <c r="G354" s="11" t="s">
        <v>319</v>
      </c>
      <c r="H354" s="18" t="str">
        <f>IFERROR(INDEX(#REF!,MATCH(G354,#REF!,0)),G354)</f>
        <v>7910-УК ВГОК</v>
      </c>
      <c r="I354" s="11"/>
      <c r="J354" s="11" t="s">
        <v>279</v>
      </c>
      <c r="K354" s="11"/>
      <c r="L354" s="11" t="s">
        <v>1407</v>
      </c>
      <c r="M354" s="11">
        <v>0</v>
      </c>
      <c r="N354" s="19">
        <v>20507</v>
      </c>
      <c r="O354" s="19">
        <v>1368920.62</v>
      </c>
      <c r="P354" s="19">
        <v>1368920.62</v>
      </c>
      <c r="Q354" s="19">
        <v>735820.62</v>
      </c>
      <c r="R354" s="13">
        <f t="shared" si="72"/>
        <v>633100.00000000012</v>
      </c>
      <c r="S354" s="11"/>
      <c r="T354" s="19">
        <v>39926.879999999997</v>
      </c>
      <c r="U354" s="11"/>
      <c r="V354" s="19">
        <v>1368920.62</v>
      </c>
      <c r="W354" s="19">
        <v>775747.5</v>
      </c>
      <c r="X354" s="19">
        <v>593173.12</v>
      </c>
      <c r="Y354" s="19">
        <f t="shared" si="73"/>
        <v>5703.8359166666669</v>
      </c>
      <c r="Z354" s="19">
        <f t="shared" si="74"/>
        <v>68446.059583333335</v>
      </c>
      <c r="AA354" s="19">
        <f t="shared" si="75"/>
        <v>564653.9404166668</v>
      </c>
      <c r="AB354" s="19">
        <f t="shared" si="76"/>
        <v>68446.031000000003</v>
      </c>
      <c r="AC354" s="19">
        <f t="shared" si="77"/>
        <v>496207.90941666678</v>
      </c>
      <c r="AD354" s="19">
        <f t="shared" si="78"/>
        <v>68446.031000000003</v>
      </c>
      <c r="AE354" s="19">
        <f t="shared" si="79"/>
        <v>427761.87841666676</v>
      </c>
      <c r="AF354" s="19">
        <f t="shared" si="80"/>
        <v>68446.031000000003</v>
      </c>
      <c r="AG354" s="19">
        <f t="shared" si="81"/>
        <v>359315.84741666674</v>
      </c>
      <c r="AH354" s="19">
        <f t="shared" si="82"/>
        <v>68446.031000000003</v>
      </c>
      <c r="AI354" s="19">
        <f t="shared" si="83"/>
        <v>290869.81641666673</v>
      </c>
      <c r="AJ354" s="19">
        <f t="shared" si="84"/>
        <v>68446.031000000003</v>
      </c>
      <c r="AK354" s="20">
        <f t="shared" si="85"/>
        <v>222423.78541666671</v>
      </c>
    </row>
    <row r="355" spans="2:37" s="3" customFormat="1" ht="32.25" hidden="1" customHeight="1" outlineLevel="1" x14ac:dyDescent="0.2">
      <c r="B355" s="15" t="s">
        <v>320</v>
      </c>
      <c r="C355" s="16" t="s">
        <v>44</v>
      </c>
      <c r="D355" s="17">
        <v>225</v>
      </c>
      <c r="E355" s="10" t="s">
        <v>321</v>
      </c>
      <c r="F355" s="10" t="s">
        <v>283</v>
      </c>
      <c r="G355" s="11" t="s">
        <v>322</v>
      </c>
      <c r="H355" s="18" t="str">
        <f>IFERROR(INDEX(#REF!,MATCH(G355,#REF!,0)),G355)</f>
        <v>7911-УК ВГОК</v>
      </c>
      <c r="I355" s="11"/>
      <c r="J355" s="11" t="s">
        <v>279</v>
      </c>
      <c r="K355" s="11"/>
      <c r="L355" s="11" t="s">
        <v>1407</v>
      </c>
      <c r="M355" s="11">
        <v>0</v>
      </c>
      <c r="N355" s="19">
        <v>15591.53</v>
      </c>
      <c r="O355" s="19">
        <v>1218046.82</v>
      </c>
      <c r="P355" s="19">
        <v>1218046.82</v>
      </c>
      <c r="Q355" s="19">
        <v>698346.82</v>
      </c>
      <c r="R355" s="13">
        <f t="shared" si="72"/>
        <v>519700.00000000012</v>
      </c>
      <c r="S355" s="11"/>
      <c r="T355" s="19">
        <v>37894.78</v>
      </c>
      <c r="U355" s="11"/>
      <c r="V355" s="19">
        <v>1218046.82</v>
      </c>
      <c r="W355" s="19">
        <v>736241.6</v>
      </c>
      <c r="X355" s="19">
        <v>481805.22</v>
      </c>
      <c r="Y355" s="19">
        <f t="shared" si="73"/>
        <v>5413.5414222222225</v>
      </c>
      <c r="Z355" s="19">
        <f t="shared" si="74"/>
        <v>64962.487111111113</v>
      </c>
      <c r="AA355" s="19">
        <f t="shared" si="75"/>
        <v>454737.512888889</v>
      </c>
      <c r="AB355" s="19">
        <f t="shared" si="76"/>
        <v>64962.49706666667</v>
      </c>
      <c r="AC355" s="19">
        <f t="shared" si="77"/>
        <v>389775.01582222234</v>
      </c>
      <c r="AD355" s="19">
        <f t="shared" si="78"/>
        <v>64962.49706666667</v>
      </c>
      <c r="AE355" s="19">
        <f t="shared" si="79"/>
        <v>324812.51875555568</v>
      </c>
      <c r="AF355" s="19">
        <f t="shared" si="80"/>
        <v>64962.49706666667</v>
      </c>
      <c r="AG355" s="19">
        <f t="shared" si="81"/>
        <v>259850.02168888901</v>
      </c>
      <c r="AH355" s="19">
        <f t="shared" si="82"/>
        <v>64962.49706666667</v>
      </c>
      <c r="AI355" s="19">
        <f t="shared" si="83"/>
        <v>194887.52462222235</v>
      </c>
      <c r="AJ355" s="19">
        <f t="shared" si="84"/>
        <v>64962.49706666667</v>
      </c>
      <c r="AK355" s="20">
        <f t="shared" si="85"/>
        <v>129925.02755555569</v>
      </c>
    </row>
    <row r="356" spans="2:37" s="3" customFormat="1" ht="32.25" hidden="1" customHeight="1" outlineLevel="1" x14ac:dyDescent="0.2">
      <c r="B356" s="15" t="s">
        <v>323</v>
      </c>
      <c r="C356" s="16" t="s">
        <v>44</v>
      </c>
      <c r="D356" s="17">
        <v>225</v>
      </c>
      <c r="E356" s="10" t="s">
        <v>318</v>
      </c>
      <c r="F356" s="10" t="s">
        <v>67</v>
      </c>
      <c r="G356" s="11" t="s">
        <v>324</v>
      </c>
      <c r="H356" s="18" t="str">
        <f>IFERROR(INDEX(#REF!,MATCH(G356,#REF!,0)),G356)</f>
        <v>7912-УК ВГОК</v>
      </c>
      <c r="I356" s="11"/>
      <c r="J356" s="11" t="s">
        <v>279</v>
      </c>
      <c r="K356" s="11"/>
      <c r="L356" s="11" t="s">
        <v>1407</v>
      </c>
      <c r="M356" s="11">
        <v>0</v>
      </c>
      <c r="N356" s="19">
        <v>10402.31</v>
      </c>
      <c r="O356" s="19">
        <v>103593.76</v>
      </c>
      <c r="P356" s="19">
        <v>103593.76</v>
      </c>
      <c r="Q356" s="19">
        <v>59393.760000000002</v>
      </c>
      <c r="R356" s="13">
        <f t="shared" si="72"/>
        <v>44199.999999999993</v>
      </c>
      <c r="S356" s="11"/>
      <c r="T356" s="19">
        <v>3222.94</v>
      </c>
      <c r="U356" s="11"/>
      <c r="V356" s="19">
        <v>103593.76</v>
      </c>
      <c r="W356" s="19">
        <v>62616.7</v>
      </c>
      <c r="X356" s="19">
        <v>40977.06</v>
      </c>
      <c r="Y356" s="19">
        <f t="shared" si="73"/>
        <v>460.41671111111111</v>
      </c>
      <c r="Z356" s="19">
        <f t="shared" si="74"/>
        <v>5525.0235555555555</v>
      </c>
      <c r="AA356" s="19">
        <f t="shared" si="75"/>
        <v>38674.976444444437</v>
      </c>
      <c r="AB356" s="19">
        <f t="shared" si="76"/>
        <v>5525.0005333333338</v>
      </c>
      <c r="AC356" s="19">
        <f t="shared" si="77"/>
        <v>33149.975911111105</v>
      </c>
      <c r="AD356" s="19">
        <f t="shared" si="78"/>
        <v>5525.0005333333338</v>
      </c>
      <c r="AE356" s="19">
        <f t="shared" si="79"/>
        <v>27624.975377777773</v>
      </c>
      <c r="AF356" s="19">
        <f t="shared" si="80"/>
        <v>5525.0005333333338</v>
      </c>
      <c r="AG356" s="19">
        <f t="shared" si="81"/>
        <v>22099.974844444441</v>
      </c>
      <c r="AH356" s="19">
        <f t="shared" si="82"/>
        <v>5525.0005333333338</v>
      </c>
      <c r="AI356" s="19">
        <f t="shared" si="83"/>
        <v>16574.974311111109</v>
      </c>
      <c r="AJ356" s="19">
        <f t="shared" si="84"/>
        <v>5525.0005333333338</v>
      </c>
      <c r="AK356" s="20">
        <f t="shared" si="85"/>
        <v>11049.973777777775</v>
      </c>
    </row>
    <row r="357" spans="2:37" s="3" customFormat="1" ht="74.25" hidden="1" customHeight="1" outlineLevel="1" x14ac:dyDescent="0.2">
      <c r="B357" s="15" t="s">
        <v>325</v>
      </c>
      <c r="C357" s="16" t="s">
        <v>44</v>
      </c>
      <c r="D357" s="17">
        <v>213</v>
      </c>
      <c r="E357" s="10" t="s">
        <v>326</v>
      </c>
      <c r="F357" s="10" t="s">
        <v>93</v>
      </c>
      <c r="G357" s="11" t="s">
        <v>327</v>
      </c>
      <c r="H357" s="18" t="str">
        <f>IFERROR(INDEX(#REF!,MATCH(G357,#REF!,0)),G357)</f>
        <v>7913-УК ВГОК</v>
      </c>
      <c r="I357" s="11"/>
      <c r="J357" s="11" t="s">
        <v>279</v>
      </c>
      <c r="K357" s="11"/>
      <c r="L357" s="11" t="s">
        <v>808</v>
      </c>
      <c r="M357" s="11">
        <v>0</v>
      </c>
      <c r="N357" s="19">
        <v>9779.89</v>
      </c>
      <c r="O357" s="19">
        <v>30428.7</v>
      </c>
      <c r="P357" s="19">
        <v>30428.7</v>
      </c>
      <c r="Q357" s="19">
        <v>18428.7</v>
      </c>
      <c r="R357" s="13">
        <f t="shared" si="72"/>
        <v>12000</v>
      </c>
      <c r="S357" s="11"/>
      <c r="T357" s="19">
        <v>1000.02</v>
      </c>
      <c r="U357" s="11"/>
      <c r="V357" s="19">
        <v>30428.7</v>
      </c>
      <c r="W357" s="19">
        <v>19428.72</v>
      </c>
      <c r="X357" s="19">
        <v>10999.98</v>
      </c>
      <c r="Y357" s="19">
        <f t="shared" si="73"/>
        <v>142.85774647887325</v>
      </c>
      <c r="Z357" s="19">
        <f t="shared" si="74"/>
        <v>1714.3087323943662</v>
      </c>
      <c r="AA357" s="19">
        <f t="shared" si="75"/>
        <v>10285.691267605634</v>
      </c>
      <c r="AB357" s="19">
        <f t="shared" si="76"/>
        <v>1714.292957746479</v>
      </c>
      <c r="AC357" s="19">
        <f t="shared" si="77"/>
        <v>8571.3983098591561</v>
      </c>
      <c r="AD357" s="19">
        <f t="shared" si="78"/>
        <v>1714.292957746479</v>
      </c>
      <c r="AE357" s="19">
        <f t="shared" si="79"/>
        <v>6857.1053521126769</v>
      </c>
      <c r="AF357" s="19">
        <f t="shared" si="80"/>
        <v>1714.292957746479</v>
      </c>
      <c r="AG357" s="19">
        <f t="shared" si="81"/>
        <v>5142.8123943661976</v>
      </c>
      <c r="AH357" s="19">
        <f t="shared" si="82"/>
        <v>1714.292957746479</v>
      </c>
      <c r="AI357" s="19">
        <f t="shared" si="83"/>
        <v>3428.5194366197184</v>
      </c>
      <c r="AJ357" s="19">
        <f t="shared" si="84"/>
        <v>1714.292957746479</v>
      </c>
      <c r="AK357" s="20">
        <f t="shared" si="85"/>
        <v>1714.2264788732393</v>
      </c>
    </row>
    <row r="358" spans="2:37" s="3" customFormat="1" ht="42.75" hidden="1" customHeight="1" outlineLevel="1" x14ac:dyDescent="0.2">
      <c r="B358" s="15" t="s">
        <v>328</v>
      </c>
      <c r="C358" s="16" t="s">
        <v>44</v>
      </c>
      <c r="D358" s="17">
        <v>213</v>
      </c>
      <c r="E358" s="10" t="s">
        <v>329</v>
      </c>
      <c r="F358" s="10" t="s">
        <v>67</v>
      </c>
      <c r="G358" s="11" t="s">
        <v>330</v>
      </c>
      <c r="H358" s="18" t="str">
        <f>IFERROR(INDEX(#REF!,MATCH(G358,#REF!,0)),G358)</f>
        <v>7914-УК ВГОК</v>
      </c>
      <c r="I358" s="11"/>
      <c r="J358" s="11" t="s">
        <v>279</v>
      </c>
      <c r="K358" s="11"/>
      <c r="L358" s="11" t="s">
        <v>1407</v>
      </c>
      <c r="M358" s="11">
        <v>0</v>
      </c>
      <c r="N358" s="19">
        <v>3814.19</v>
      </c>
      <c r="O358" s="19">
        <v>777196.3</v>
      </c>
      <c r="P358" s="19">
        <v>777196.3</v>
      </c>
      <c r="Q358" s="19">
        <v>470696.3</v>
      </c>
      <c r="R358" s="13">
        <f t="shared" si="72"/>
        <v>306500.00000000006</v>
      </c>
      <c r="S358" s="11"/>
      <c r="T358" s="19">
        <v>25541.67</v>
      </c>
      <c r="U358" s="11"/>
      <c r="V358" s="19">
        <v>777196.3</v>
      </c>
      <c r="W358" s="19">
        <v>496237.97</v>
      </c>
      <c r="X358" s="19">
        <v>280958.33</v>
      </c>
      <c r="Y358" s="19">
        <f t="shared" si="73"/>
        <v>3648.8089201877938</v>
      </c>
      <c r="Z358" s="19">
        <f t="shared" si="74"/>
        <v>43785.714600938969</v>
      </c>
      <c r="AA358" s="19">
        <f t="shared" si="75"/>
        <v>262714.2853990611</v>
      </c>
      <c r="AB358" s="19">
        <f t="shared" si="76"/>
        <v>43785.707042253525</v>
      </c>
      <c r="AC358" s="19">
        <f t="shared" si="77"/>
        <v>218928.57835680759</v>
      </c>
      <c r="AD358" s="19">
        <f t="shared" si="78"/>
        <v>43785.707042253525</v>
      </c>
      <c r="AE358" s="19">
        <f t="shared" si="79"/>
        <v>175142.87131455407</v>
      </c>
      <c r="AF358" s="19">
        <f t="shared" si="80"/>
        <v>43785.707042253525</v>
      </c>
      <c r="AG358" s="19">
        <f t="shared" si="81"/>
        <v>131357.16427230055</v>
      </c>
      <c r="AH358" s="19">
        <f t="shared" si="82"/>
        <v>43785.707042253525</v>
      </c>
      <c r="AI358" s="19">
        <f t="shared" si="83"/>
        <v>87571.457230047032</v>
      </c>
      <c r="AJ358" s="19">
        <f t="shared" si="84"/>
        <v>43785.707042253525</v>
      </c>
      <c r="AK358" s="20">
        <f t="shared" si="85"/>
        <v>43785.750187793506</v>
      </c>
    </row>
    <row r="359" spans="2:37" s="3" customFormat="1" ht="32.25" hidden="1" customHeight="1" outlineLevel="1" x14ac:dyDescent="0.2">
      <c r="B359" s="15" t="s">
        <v>331</v>
      </c>
      <c r="C359" s="16" t="s">
        <v>44</v>
      </c>
      <c r="D359" s="17">
        <v>111</v>
      </c>
      <c r="E359" s="10" t="s">
        <v>318</v>
      </c>
      <c r="F359" s="10" t="s">
        <v>67</v>
      </c>
      <c r="G359" s="11" t="s">
        <v>332</v>
      </c>
      <c r="H359" s="18" t="str">
        <f>IFERROR(INDEX(#REF!,MATCH(G359,#REF!,0)),G359)</f>
        <v>7915-УК ВГОК</v>
      </c>
      <c r="I359" s="11"/>
      <c r="J359" s="11" t="s">
        <v>279</v>
      </c>
      <c r="K359" s="11"/>
      <c r="L359" s="11" t="s">
        <v>808</v>
      </c>
      <c r="M359" s="11">
        <v>0</v>
      </c>
      <c r="N359" s="19">
        <v>5677483.0800000001</v>
      </c>
      <c r="O359" s="19">
        <v>881300</v>
      </c>
      <c r="P359" s="19">
        <v>1375859.96</v>
      </c>
      <c r="Q359" s="19">
        <v>494559.96</v>
      </c>
      <c r="R359" s="13">
        <f t="shared" si="72"/>
        <v>881300</v>
      </c>
      <c r="S359" s="11"/>
      <c r="T359" s="19">
        <v>55577.48</v>
      </c>
      <c r="U359" s="11"/>
      <c r="V359" s="19">
        <v>1375859.96</v>
      </c>
      <c r="W359" s="19">
        <v>550137.43999999994</v>
      </c>
      <c r="X359" s="19">
        <v>825722.52</v>
      </c>
      <c r="Y359" s="19">
        <f t="shared" si="73"/>
        <v>7939.6396396396394</v>
      </c>
      <c r="Z359" s="19">
        <f t="shared" si="74"/>
        <v>95275.678198198206</v>
      </c>
      <c r="AA359" s="19">
        <f t="shared" si="75"/>
        <v>786024.32180180179</v>
      </c>
      <c r="AB359" s="19">
        <f t="shared" si="76"/>
        <v>95275.67567567568</v>
      </c>
      <c r="AC359" s="19">
        <f t="shared" si="77"/>
        <v>690748.64612612617</v>
      </c>
      <c r="AD359" s="19">
        <f t="shared" si="78"/>
        <v>95275.67567567568</v>
      </c>
      <c r="AE359" s="19">
        <f t="shared" si="79"/>
        <v>595472.97045045043</v>
      </c>
      <c r="AF359" s="19">
        <f t="shared" si="80"/>
        <v>95275.67567567568</v>
      </c>
      <c r="AG359" s="19">
        <f t="shared" si="81"/>
        <v>500197.29477477475</v>
      </c>
      <c r="AH359" s="19">
        <f t="shared" si="82"/>
        <v>95275.67567567568</v>
      </c>
      <c r="AI359" s="19">
        <f t="shared" si="83"/>
        <v>404921.61909909907</v>
      </c>
      <c r="AJ359" s="19">
        <f t="shared" si="84"/>
        <v>95275.67567567568</v>
      </c>
      <c r="AK359" s="20">
        <f t="shared" si="85"/>
        <v>309645.94342342339</v>
      </c>
    </row>
    <row r="360" spans="2:37" s="3" customFormat="1" ht="42.75" hidden="1" customHeight="1" outlineLevel="1" x14ac:dyDescent="0.2">
      <c r="B360" s="15" t="s">
        <v>333</v>
      </c>
      <c r="C360" s="16" t="s">
        <v>44</v>
      </c>
      <c r="D360" s="17">
        <v>213</v>
      </c>
      <c r="E360" s="10" t="s">
        <v>329</v>
      </c>
      <c r="F360" s="10" t="s">
        <v>67</v>
      </c>
      <c r="G360" s="11" t="s">
        <v>334</v>
      </c>
      <c r="H360" s="18" t="str">
        <f>IFERROR(INDEX(#REF!,MATCH(G360,#REF!,0)),G360)</f>
        <v>7909-УК ВГОК</v>
      </c>
      <c r="I360" s="11"/>
      <c r="J360" s="11" t="s">
        <v>279</v>
      </c>
      <c r="K360" s="11"/>
      <c r="L360" s="11" t="s">
        <v>1407</v>
      </c>
      <c r="M360" s="11">
        <v>0</v>
      </c>
      <c r="N360" s="19">
        <v>4359.6099999999997</v>
      </c>
      <c r="O360" s="19">
        <v>680078.69</v>
      </c>
      <c r="P360" s="19">
        <v>680078.69</v>
      </c>
      <c r="Q360" s="19">
        <v>411878.69</v>
      </c>
      <c r="R360" s="13">
        <f t="shared" si="72"/>
        <v>268199.99999999994</v>
      </c>
      <c r="S360" s="11"/>
      <c r="T360" s="19">
        <v>22350.02</v>
      </c>
      <c r="U360" s="11"/>
      <c r="V360" s="19">
        <v>680078.69</v>
      </c>
      <c r="W360" s="19">
        <v>434228.71</v>
      </c>
      <c r="X360" s="19">
        <v>245849.98</v>
      </c>
      <c r="Y360" s="19">
        <f t="shared" si="73"/>
        <v>3192.8576995305161</v>
      </c>
      <c r="Z360" s="19">
        <f t="shared" si="74"/>
        <v>38314.308497652579</v>
      </c>
      <c r="AA360" s="19">
        <f t="shared" si="75"/>
        <v>229885.69150234736</v>
      </c>
      <c r="AB360" s="19">
        <f t="shared" si="76"/>
        <v>38314.292394366195</v>
      </c>
      <c r="AC360" s="19">
        <f t="shared" si="77"/>
        <v>191571.39910798115</v>
      </c>
      <c r="AD360" s="19">
        <f t="shared" si="78"/>
        <v>38314.292394366195</v>
      </c>
      <c r="AE360" s="19">
        <f t="shared" si="79"/>
        <v>153257.10671361495</v>
      </c>
      <c r="AF360" s="19">
        <f t="shared" si="80"/>
        <v>38314.292394366195</v>
      </c>
      <c r="AG360" s="19">
        <f t="shared" si="81"/>
        <v>114942.81431924875</v>
      </c>
      <c r="AH360" s="19">
        <f t="shared" si="82"/>
        <v>38314.292394366195</v>
      </c>
      <c r="AI360" s="19">
        <f t="shared" si="83"/>
        <v>76628.521924882545</v>
      </c>
      <c r="AJ360" s="19">
        <f t="shared" si="84"/>
        <v>38314.292394366195</v>
      </c>
      <c r="AK360" s="20">
        <f t="shared" si="85"/>
        <v>38314.22953051635</v>
      </c>
    </row>
    <row r="361" spans="2:37" s="3" customFormat="1" ht="42.75" hidden="1" customHeight="1" outlineLevel="1" x14ac:dyDescent="0.2">
      <c r="B361" s="15" t="s">
        <v>335</v>
      </c>
      <c r="C361" s="16" t="s">
        <v>44</v>
      </c>
      <c r="D361" s="17">
        <v>265</v>
      </c>
      <c r="E361" s="10" t="s">
        <v>336</v>
      </c>
      <c r="F361" s="10" t="s">
        <v>120</v>
      </c>
      <c r="G361" s="11" t="s">
        <v>337</v>
      </c>
      <c r="H361" s="18" t="str">
        <f>IFERROR(INDEX(#REF!,MATCH(G361,#REF!,0)),G361)</f>
        <v>200316-УК ВГОК</v>
      </c>
      <c r="I361" s="11"/>
      <c r="J361" s="11" t="s">
        <v>279</v>
      </c>
      <c r="K361" s="11"/>
      <c r="L361" s="11" t="s">
        <v>1407</v>
      </c>
      <c r="M361" s="11">
        <v>0</v>
      </c>
      <c r="N361" s="19">
        <v>724590</v>
      </c>
      <c r="O361" s="19">
        <v>111455.78</v>
      </c>
      <c r="P361" s="19">
        <v>111455.78</v>
      </c>
      <c r="Q361" s="19">
        <v>54255.78</v>
      </c>
      <c r="R361" s="13">
        <f t="shared" si="72"/>
        <v>57200</v>
      </c>
      <c r="S361" s="11"/>
      <c r="T361" s="19">
        <v>2944.13</v>
      </c>
      <c r="U361" s="11"/>
      <c r="V361" s="19">
        <v>111455.78</v>
      </c>
      <c r="W361" s="19">
        <v>57199.91</v>
      </c>
      <c r="X361" s="19">
        <v>54255.87</v>
      </c>
      <c r="Y361" s="19">
        <f t="shared" si="73"/>
        <v>420.58784905660377</v>
      </c>
      <c r="Z361" s="19">
        <f t="shared" si="74"/>
        <v>5047.069245283019</v>
      </c>
      <c r="AA361" s="19">
        <f t="shared" si="75"/>
        <v>52152.930754716981</v>
      </c>
      <c r="AB361" s="19">
        <f t="shared" si="76"/>
        <v>5047.0541886792453</v>
      </c>
      <c r="AC361" s="19">
        <f t="shared" si="77"/>
        <v>47105.876566037739</v>
      </c>
      <c r="AD361" s="19">
        <f t="shared" si="78"/>
        <v>5047.0541886792453</v>
      </c>
      <c r="AE361" s="19">
        <f t="shared" si="79"/>
        <v>42058.82237735849</v>
      </c>
      <c r="AF361" s="19">
        <f t="shared" si="80"/>
        <v>5047.0541886792453</v>
      </c>
      <c r="AG361" s="19">
        <f t="shared" si="81"/>
        <v>37011.768188679242</v>
      </c>
      <c r="AH361" s="19">
        <f t="shared" si="82"/>
        <v>5047.0541886792453</v>
      </c>
      <c r="AI361" s="19">
        <f t="shared" si="83"/>
        <v>31964.713999999996</v>
      </c>
      <c r="AJ361" s="19">
        <f t="shared" si="84"/>
        <v>5047.0541886792453</v>
      </c>
      <c r="AK361" s="20">
        <f t="shared" si="85"/>
        <v>26917.659811320751</v>
      </c>
    </row>
    <row r="362" spans="2:37" s="3" customFormat="1" ht="21.75" hidden="1" customHeight="1" outlineLevel="1" x14ac:dyDescent="0.2">
      <c r="B362" s="15" t="s">
        <v>338</v>
      </c>
      <c r="C362" s="16" t="s">
        <v>44</v>
      </c>
      <c r="D362" s="17">
        <v>213</v>
      </c>
      <c r="E362" s="10" t="s">
        <v>318</v>
      </c>
      <c r="F362" s="10" t="s">
        <v>283</v>
      </c>
      <c r="G362" s="11" t="s">
        <v>339</v>
      </c>
      <c r="H362" s="18" t="str">
        <f>IFERROR(INDEX(#REF!,MATCH(G362,#REF!,0)),G362)</f>
        <v>8065-УК ВГОК</v>
      </c>
      <c r="I362" s="11"/>
      <c r="J362" s="11" t="s">
        <v>279</v>
      </c>
      <c r="K362" s="11"/>
      <c r="L362" s="11" t="s">
        <v>808</v>
      </c>
      <c r="M362" s="11">
        <v>0</v>
      </c>
      <c r="N362" s="19">
        <v>18364283.789999999</v>
      </c>
      <c r="O362" s="19">
        <v>21548000</v>
      </c>
      <c r="P362" s="19">
        <v>24372861.5</v>
      </c>
      <c r="Q362" s="19">
        <v>2824861.5</v>
      </c>
      <c r="R362" s="13">
        <f t="shared" si="72"/>
        <v>21548000</v>
      </c>
      <c r="S362" s="11"/>
      <c r="T362" s="19">
        <v>708150.24</v>
      </c>
      <c r="U362" s="11"/>
      <c r="V362" s="19">
        <v>24372861.5</v>
      </c>
      <c r="W362" s="19">
        <v>3533011.74</v>
      </c>
      <c r="X362" s="19">
        <v>20839849.760000002</v>
      </c>
      <c r="Y362" s="19">
        <f t="shared" si="73"/>
        <v>101164.31924882629</v>
      </c>
      <c r="Z362" s="19">
        <f t="shared" si="74"/>
        <v>1213971.8362441314</v>
      </c>
      <c r="AA362" s="19">
        <f t="shared" si="75"/>
        <v>20334028.163755868</v>
      </c>
      <c r="AB362" s="19">
        <f t="shared" si="76"/>
        <v>1213971.8309859154</v>
      </c>
      <c r="AC362" s="19">
        <f t="shared" si="77"/>
        <v>19120056.332769953</v>
      </c>
      <c r="AD362" s="19">
        <f t="shared" si="78"/>
        <v>1213971.8309859154</v>
      </c>
      <c r="AE362" s="19">
        <f t="shared" si="79"/>
        <v>17906084.501784038</v>
      </c>
      <c r="AF362" s="19">
        <f t="shared" si="80"/>
        <v>1213971.8309859154</v>
      </c>
      <c r="AG362" s="19">
        <f t="shared" si="81"/>
        <v>16692112.670798123</v>
      </c>
      <c r="AH362" s="19">
        <f t="shared" si="82"/>
        <v>1213971.8309859154</v>
      </c>
      <c r="AI362" s="19">
        <f t="shared" si="83"/>
        <v>15478140.839812208</v>
      </c>
      <c r="AJ362" s="19">
        <f t="shared" si="84"/>
        <v>1213971.8309859154</v>
      </c>
      <c r="AK362" s="20">
        <f t="shared" si="85"/>
        <v>14264169.008826293</v>
      </c>
    </row>
    <row r="363" spans="2:37" s="3" customFormat="1" ht="42.75" hidden="1" customHeight="1" outlineLevel="1" x14ac:dyDescent="0.2">
      <c r="B363" s="15" t="s">
        <v>340</v>
      </c>
      <c r="C363" s="16" t="s">
        <v>44</v>
      </c>
      <c r="D363" s="17">
        <v>265</v>
      </c>
      <c r="E363" s="10" t="s">
        <v>336</v>
      </c>
      <c r="F363" s="10" t="s">
        <v>120</v>
      </c>
      <c r="G363" s="11" t="s">
        <v>341</v>
      </c>
      <c r="H363" s="18" t="str">
        <f>IFERROR(INDEX(#REF!,MATCH(G363,#REF!,0)),G363)</f>
        <v>200317-УК ВГОК</v>
      </c>
      <c r="I363" s="11"/>
      <c r="J363" s="11" t="s">
        <v>279</v>
      </c>
      <c r="K363" s="11"/>
      <c r="L363" s="11" t="s">
        <v>1407</v>
      </c>
      <c r="M363" s="11">
        <v>0</v>
      </c>
      <c r="N363" s="19">
        <v>1134915.8</v>
      </c>
      <c r="O363" s="19">
        <v>2077327.08</v>
      </c>
      <c r="P363" s="19">
        <v>2077327.08</v>
      </c>
      <c r="Q363" s="19">
        <v>1011227.08</v>
      </c>
      <c r="R363" s="13">
        <f t="shared" si="72"/>
        <v>1066100</v>
      </c>
      <c r="S363" s="11"/>
      <c r="T363" s="19">
        <v>54872.79</v>
      </c>
      <c r="U363" s="11"/>
      <c r="V363" s="19">
        <v>2077327.08</v>
      </c>
      <c r="W363" s="19">
        <v>1066099.8700000001</v>
      </c>
      <c r="X363" s="19">
        <v>1011227.21</v>
      </c>
      <c r="Y363" s="19">
        <f t="shared" si="73"/>
        <v>7838.970113207547</v>
      </c>
      <c r="Z363" s="19">
        <f t="shared" si="74"/>
        <v>94067.640566037735</v>
      </c>
      <c r="AA363" s="19">
        <f t="shared" si="75"/>
        <v>972032.35943396227</v>
      </c>
      <c r="AB363" s="19">
        <f t="shared" si="76"/>
        <v>94067.641358490568</v>
      </c>
      <c r="AC363" s="19">
        <f t="shared" si="77"/>
        <v>877964.7180754717</v>
      </c>
      <c r="AD363" s="19">
        <f t="shared" si="78"/>
        <v>94067.641358490568</v>
      </c>
      <c r="AE363" s="19">
        <f t="shared" si="79"/>
        <v>783897.07671698113</v>
      </c>
      <c r="AF363" s="19">
        <f t="shared" si="80"/>
        <v>94067.641358490568</v>
      </c>
      <c r="AG363" s="19">
        <f t="shared" si="81"/>
        <v>689829.43535849056</v>
      </c>
      <c r="AH363" s="19">
        <f t="shared" si="82"/>
        <v>94067.641358490568</v>
      </c>
      <c r="AI363" s="19">
        <f t="shared" si="83"/>
        <v>595761.79399999999</v>
      </c>
      <c r="AJ363" s="19">
        <f t="shared" si="84"/>
        <v>94067.641358490568</v>
      </c>
      <c r="AK363" s="20">
        <f t="shared" si="85"/>
        <v>501694.15264150943</v>
      </c>
    </row>
    <row r="364" spans="2:37" s="3" customFormat="1" ht="21.75" hidden="1" customHeight="1" outlineLevel="1" x14ac:dyDescent="0.2">
      <c r="B364" s="15" t="s">
        <v>342</v>
      </c>
      <c r="C364" s="16" t="s">
        <v>44</v>
      </c>
      <c r="D364" s="17">
        <v>240</v>
      </c>
      <c r="E364" s="10" t="s">
        <v>318</v>
      </c>
      <c r="F364" s="10" t="s">
        <v>67</v>
      </c>
      <c r="G364" s="11" t="s">
        <v>343</v>
      </c>
      <c r="H364" s="18" t="str">
        <f>IFERROR(INDEX(#REF!,MATCH(G364,#REF!,0)),G364)</f>
        <v>8067-УК ВГОК</v>
      </c>
      <c r="I364" s="11"/>
      <c r="J364" s="11" t="s">
        <v>279</v>
      </c>
      <c r="K364" s="11"/>
      <c r="L364" s="11" t="s">
        <v>1407</v>
      </c>
      <c r="M364" s="11">
        <v>0</v>
      </c>
      <c r="N364" s="19">
        <v>29248.31</v>
      </c>
      <c r="O364" s="19">
        <v>1564346.31</v>
      </c>
      <c r="P364" s="19">
        <v>1564346.31</v>
      </c>
      <c r="Q364" s="19">
        <v>840846.31</v>
      </c>
      <c r="R364" s="13">
        <f t="shared" si="72"/>
        <v>723500</v>
      </c>
      <c r="S364" s="11"/>
      <c r="T364" s="19">
        <v>45626.77</v>
      </c>
      <c r="U364" s="11"/>
      <c r="V364" s="19">
        <v>1564346.31</v>
      </c>
      <c r="W364" s="19">
        <v>886473.08</v>
      </c>
      <c r="X364" s="19">
        <v>677873.23</v>
      </c>
      <c r="Y364" s="19">
        <f t="shared" si="73"/>
        <v>6518.1096250000001</v>
      </c>
      <c r="Z364" s="19">
        <f t="shared" si="74"/>
        <v>78217.318124999991</v>
      </c>
      <c r="AA364" s="19">
        <f t="shared" si="75"/>
        <v>645282.68187500001</v>
      </c>
      <c r="AB364" s="19">
        <f t="shared" si="76"/>
        <v>78217.315499999997</v>
      </c>
      <c r="AC364" s="19">
        <f t="shared" si="77"/>
        <v>567065.36637499998</v>
      </c>
      <c r="AD364" s="19">
        <f t="shared" si="78"/>
        <v>78217.315499999997</v>
      </c>
      <c r="AE364" s="19">
        <f t="shared" si="79"/>
        <v>488848.05087499996</v>
      </c>
      <c r="AF364" s="19">
        <f t="shared" si="80"/>
        <v>78217.315499999997</v>
      </c>
      <c r="AG364" s="19">
        <f t="shared" si="81"/>
        <v>410630.73537499993</v>
      </c>
      <c r="AH364" s="19">
        <f t="shared" si="82"/>
        <v>78217.315499999997</v>
      </c>
      <c r="AI364" s="19">
        <f t="shared" si="83"/>
        <v>332413.41987499991</v>
      </c>
      <c r="AJ364" s="19">
        <f t="shared" si="84"/>
        <v>78217.315499999997</v>
      </c>
      <c r="AK364" s="20">
        <f t="shared" si="85"/>
        <v>254196.10437499991</v>
      </c>
    </row>
    <row r="365" spans="2:37" s="3" customFormat="1" ht="32.25" hidden="1" customHeight="1" outlineLevel="1" x14ac:dyDescent="0.2">
      <c r="B365" s="15" t="s">
        <v>344</v>
      </c>
      <c r="C365" s="16" t="s">
        <v>44</v>
      </c>
      <c r="D365" s="17">
        <v>225</v>
      </c>
      <c r="E365" s="10" t="s">
        <v>321</v>
      </c>
      <c r="F365" s="10" t="s">
        <v>283</v>
      </c>
      <c r="G365" s="11" t="s">
        <v>345</v>
      </c>
      <c r="H365" s="18" t="str">
        <f>IFERROR(INDEX(#REF!,MATCH(G365,#REF!,0)),G365)</f>
        <v>8068-УК ВГОК</v>
      </c>
      <c r="I365" s="11"/>
      <c r="J365" s="11" t="s">
        <v>279</v>
      </c>
      <c r="K365" s="11"/>
      <c r="L365" s="11" t="s">
        <v>1407</v>
      </c>
      <c r="M365" s="11">
        <v>0</v>
      </c>
      <c r="N365" s="19">
        <v>58016</v>
      </c>
      <c r="O365" s="19">
        <v>440156.32</v>
      </c>
      <c r="P365" s="19">
        <v>440156.32</v>
      </c>
      <c r="Q365" s="19">
        <v>252356.32</v>
      </c>
      <c r="R365" s="13">
        <f t="shared" si="72"/>
        <v>187800</v>
      </c>
      <c r="S365" s="11"/>
      <c r="T365" s="19">
        <v>13693.75</v>
      </c>
      <c r="U365" s="11"/>
      <c r="V365" s="19">
        <v>440156.32</v>
      </c>
      <c r="W365" s="19">
        <v>266050.07</v>
      </c>
      <c r="X365" s="19">
        <v>174106.25</v>
      </c>
      <c r="Y365" s="19">
        <f t="shared" si="73"/>
        <v>1956.2503111111112</v>
      </c>
      <c r="Z365" s="19">
        <f t="shared" si="74"/>
        <v>23475.001555555558</v>
      </c>
      <c r="AA365" s="19">
        <f t="shared" si="75"/>
        <v>164324.99844444444</v>
      </c>
      <c r="AB365" s="19">
        <f t="shared" si="76"/>
        <v>23475.003733333335</v>
      </c>
      <c r="AC365" s="19">
        <f t="shared" si="77"/>
        <v>140849.9947111111</v>
      </c>
      <c r="AD365" s="19">
        <f t="shared" si="78"/>
        <v>23475.003733333335</v>
      </c>
      <c r="AE365" s="19">
        <f t="shared" si="79"/>
        <v>117374.99097777776</v>
      </c>
      <c r="AF365" s="19">
        <f t="shared" si="80"/>
        <v>23475.003733333335</v>
      </c>
      <c r="AG365" s="19">
        <f t="shared" si="81"/>
        <v>93899.987244444434</v>
      </c>
      <c r="AH365" s="19">
        <f t="shared" si="82"/>
        <v>23475.003733333335</v>
      </c>
      <c r="AI365" s="19">
        <f t="shared" si="83"/>
        <v>70424.983511111102</v>
      </c>
      <c r="AJ365" s="19">
        <f t="shared" si="84"/>
        <v>23475.003733333335</v>
      </c>
      <c r="AK365" s="20">
        <f t="shared" si="85"/>
        <v>46949.979777777771</v>
      </c>
    </row>
    <row r="366" spans="2:37" s="3" customFormat="1" ht="63.75" hidden="1" customHeight="1" outlineLevel="1" x14ac:dyDescent="0.2">
      <c r="B366" s="15" t="s">
        <v>346</v>
      </c>
      <c r="C366" s="16" t="s">
        <v>44</v>
      </c>
      <c r="D366" s="17">
        <v>213</v>
      </c>
      <c r="E366" s="10" t="s">
        <v>347</v>
      </c>
      <c r="F366" s="10" t="s">
        <v>93</v>
      </c>
      <c r="G366" s="11" t="s">
        <v>348</v>
      </c>
      <c r="H366" s="18" t="str">
        <f>IFERROR(INDEX(#REF!,MATCH(G366,#REF!,0)),G366)</f>
        <v>8069-УК ВГОК</v>
      </c>
      <c r="I366" s="11"/>
      <c r="J366" s="11" t="s">
        <v>279</v>
      </c>
      <c r="K366" s="11"/>
      <c r="L366" s="11" t="s">
        <v>1407</v>
      </c>
      <c r="M366" s="11">
        <v>0</v>
      </c>
      <c r="N366" s="19">
        <v>4202.8500000000004</v>
      </c>
      <c r="O366" s="19">
        <v>777196.3</v>
      </c>
      <c r="P366" s="19">
        <v>777196.3</v>
      </c>
      <c r="Q366" s="19">
        <v>470696.3</v>
      </c>
      <c r="R366" s="13">
        <f t="shared" si="72"/>
        <v>306500.00000000006</v>
      </c>
      <c r="S366" s="11"/>
      <c r="T366" s="19">
        <v>25541.67</v>
      </c>
      <c r="U366" s="11"/>
      <c r="V366" s="19">
        <v>777196.3</v>
      </c>
      <c r="W366" s="19">
        <v>496237.97</v>
      </c>
      <c r="X366" s="19">
        <v>280958.33</v>
      </c>
      <c r="Y366" s="19">
        <f t="shared" si="73"/>
        <v>3648.8089201877938</v>
      </c>
      <c r="Z366" s="19">
        <f t="shared" si="74"/>
        <v>43785.714600938969</v>
      </c>
      <c r="AA366" s="19">
        <f t="shared" si="75"/>
        <v>262714.2853990611</v>
      </c>
      <c r="AB366" s="19">
        <f t="shared" si="76"/>
        <v>43785.707042253525</v>
      </c>
      <c r="AC366" s="19">
        <f t="shared" si="77"/>
        <v>218928.57835680759</v>
      </c>
      <c r="AD366" s="19">
        <f t="shared" si="78"/>
        <v>43785.707042253525</v>
      </c>
      <c r="AE366" s="19">
        <f t="shared" si="79"/>
        <v>175142.87131455407</v>
      </c>
      <c r="AF366" s="19">
        <f t="shared" si="80"/>
        <v>43785.707042253525</v>
      </c>
      <c r="AG366" s="19">
        <f t="shared" si="81"/>
        <v>131357.16427230055</v>
      </c>
      <c r="AH366" s="19">
        <f t="shared" si="82"/>
        <v>43785.707042253525</v>
      </c>
      <c r="AI366" s="19">
        <f t="shared" si="83"/>
        <v>87571.457230047032</v>
      </c>
      <c r="AJ366" s="19">
        <f t="shared" si="84"/>
        <v>43785.707042253525</v>
      </c>
      <c r="AK366" s="20">
        <f t="shared" si="85"/>
        <v>43785.750187793506</v>
      </c>
    </row>
    <row r="367" spans="2:37" s="3" customFormat="1" ht="32.25" hidden="1" customHeight="1" outlineLevel="1" x14ac:dyDescent="0.2">
      <c r="B367" s="15" t="s">
        <v>349</v>
      </c>
      <c r="C367" s="16" t="s">
        <v>44</v>
      </c>
      <c r="D367" s="17">
        <v>186</v>
      </c>
      <c r="E367" s="10" t="s">
        <v>350</v>
      </c>
      <c r="F367" s="10" t="s">
        <v>67</v>
      </c>
      <c r="G367" s="11" t="s">
        <v>351</v>
      </c>
      <c r="H367" s="18" t="str">
        <f>IFERROR(INDEX(#REF!,MATCH(G367,#REF!,0)),G367)</f>
        <v>8528-УК ВГОК</v>
      </c>
      <c r="I367" s="11"/>
      <c r="J367" s="11" t="s">
        <v>279</v>
      </c>
      <c r="K367" s="11"/>
      <c r="L367" s="11" t="s">
        <v>1407</v>
      </c>
      <c r="M367" s="11">
        <v>0</v>
      </c>
      <c r="N367" s="19">
        <v>24229</v>
      </c>
      <c r="O367" s="19">
        <v>276378.14</v>
      </c>
      <c r="P367" s="19">
        <v>276378.14</v>
      </c>
      <c r="Q367" s="19">
        <v>191678.14</v>
      </c>
      <c r="R367" s="13">
        <f t="shared" si="72"/>
        <v>84700</v>
      </c>
      <c r="S367" s="11"/>
      <c r="T367" s="19">
        <v>10401.299999999999</v>
      </c>
      <c r="U367" s="11"/>
      <c r="V367" s="19">
        <v>276378.14</v>
      </c>
      <c r="W367" s="19">
        <v>202079.44</v>
      </c>
      <c r="X367" s="19">
        <v>74298.7</v>
      </c>
      <c r="Y367" s="19">
        <f t="shared" si="73"/>
        <v>1485.9039784946237</v>
      </c>
      <c r="Z367" s="19">
        <f t="shared" si="74"/>
        <v>17830.819892473119</v>
      </c>
      <c r="AA367" s="19">
        <f t="shared" si="75"/>
        <v>66869.180107526889</v>
      </c>
      <c r="AB367" s="19">
        <f t="shared" si="76"/>
        <v>17830.847741935486</v>
      </c>
      <c r="AC367" s="19">
        <f t="shared" si="77"/>
        <v>49038.332365591399</v>
      </c>
      <c r="AD367" s="19">
        <f t="shared" si="78"/>
        <v>17830.847741935486</v>
      </c>
      <c r="AE367" s="19">
        <f t="shared" si="79"/>
        <v>31207.484623655913</v>
      </c>
      <c r="AF367" s="19">
        <f t="shared" si="80"/>
        <v>17830.847741935486</v>
      </c>
      <c r="AG367" s="19">
        <f t="shared" si="81"/>
        <v>13376.636881720427</v>
      </c>
      <c r="AH367" s="19">
        <f t="shared" si="82"/>
        <v>13376.636881720427</v>
      </c>
      <c r="AI367" s="19">
        <f t="shared" si="83"/>
        <v>0</v>
      </c>
      <c r="AJ367" s="19">
        <f t="shared" si="84"/>
        <v>0</v>
      </c>
      <c r="AK367" s="20">
        <f t="shared" si="85"/>
        <v>0</v>
      </c>
    </row>
    <row r="368" spans="2:37" s="3" customFormat="1" ht="32.25" hidden="1" customHeight="1" outlineLevel="1" x14ac:dyDescent="0.2">
      <c r="B368" s="15" t="s">
        <v>352</v>
      </c>
      <c r="C368" s="16" t="s">
        <v>44</v>
      </c>
      <c r="D368" s="17">
        <v>189</v>
      </c>
      <c r="E368" s="10" t="s">
        <v>350</v>
      </c>
      <c r="F368" s="10" t="s">
        <v>67</v>
      </c>
      <c r="G368" s="11" t="s">
        <v>353</v>
      </c>
      <c r="H368" s="18" t="str">
        <f>IFERROR(INDEX(#REF!,MATCH(G368,#REF!,0)),G368)</f>
        <v>8527-УК ВГОК</v>
      </c>
      <c r="I368" s="11"/>
      <c r="J368" s="11" t="s">
        <v>279</v>
      </c>
      <c r="K368" s="11"/>
      <c r="L368" s="11" t="s">
        <v>1407</v>
      </c>
      <c r="M368" s="11">
        <v>0</v>
      </c>
      <c r="N368" s="19">
        <v>255188</v>
      </c>
      <c r="O368" s="19">
        <v>200024.98</v>
      </c>
      <c r="P368" s="19">
        <v>200024.98</v>
      </c>
      <c r="Q368" s="19">
        <v>136524.98000000001</v>
      </c>
      <c r="R368" s="13">
        <f t="shared" si="72"/>
        <v>63500</v>
      </c>
      <c r="S368" s="11"/>
      <c r="T368" s="19">
        <v>7408.31</v>
      </c>
      <c r="U368" s="11"/>
      <c r="V368" s="19">
        <v>200024.98</v>
      </c>
      <c r="W368" s="19">
        <v>143933.29</v>
      </c>
      <c r="X368" s="19">
        <v>56091.69</v>
      </c>
      <c r="Y368" s="19">
        <f t="shared" si="73"/>
        <v>1058.3332275132275</v>
      </c>
      <c r="Z368" s="19">
        <f t="shared" si="74"/>
        <v>12699.976137566136</v>
      </c>
      <c r="AA368" s="19">
        <f t="shared" si="75"/>
        <v>50800.023862433867</v>
      </c>
      <c r="AB368" s="19">
        <f t="shared" si="76"/>
        <v>12699.99873015873</v>
      </c>
      <c r="AC368" s="19">
        <f t="shared" si="77"/>
        <v>38100.025132275136</v>
      </c>
      <c r="AD368" s="19">
        <f t="shared" si="78"/>
        <v>12699.99873015873</v>
      </c>
      <c r="AE368" s="19">
        <f t="shared" si="79"/>
        <v>25400.026402116404</v>
      </c>
      <c r="AF368" s="19">
        <f t="shared" si="80"/>
        <v>12699.99873015873</v>
      </c>
      <c r="AG368" s="19">
        <f t="shared" si="81"/>
        <v>12700.027671957674</v>
      </c>
      <c r="AH368" s="19">
        <f t="shared" si="82"/>
        <v>12699.99873015873</v>
      </c>
      <c r="AI368" s="19">
        <f t="shared" si="83"/>
        <v>2.8941798944288166E-2</v>
      </c>
      <c r="AJ368" s="19">
        <f t="shared" si="84"/>
        <v>2.8941798944288166E-2</v>
      </c>
      <c r="AK368" s="20">
        <f t="shared" si="85"/>
        <v>0</v>
      </c>
    </row>
    <row r="369" spans="2:37" s="3" customFormat="1" ht="42.75" hidden="1" customHeight="1" outlineLevel="1" x14ac:dyDescent="0.2">
      <c r="B369" s="15" t="s">
        <v>354</v>
      </c>
      <c r="C369" s="16" t="s">
        <v>44</v>
      </c>
      <c r="D369" s="17">
        <v>168</v>
      </c>
      <c r="E369" s="10" t="s">
        <v>336</v>
      </c>
      <c r="F369" s="10" t="s">
        <v>86</v>
      </c>
      <c r="G369" s="11" t="s">
        <v>355</v>
      </c>
      <c r="H369" s="18" t="str">
        <f>IFERROR(INDEX(#REF!,MATCH(G369,#REF!,0)),G369)</f>
        <v>33000000047-УК НТМК</v>
      </c>
      <c r="I369" s="11"/>
      <c r="J369" s="11" t="s">
        <v>279</v>
      </c>
      <c r="K369" s="11"/>
      <c r="L369" s="11" t="s">
        <v>808</v>
      </c>
      <c r="M369" s="11">
        <v>0</v>
      </c>
      <c r="N369" s="19">
        <v>453888</v>
      </c>
      <c r="O369" s="19">
        <v>416120.71</v>
      </c>
      <c r="P369" s="19">
        <v>416120.71</v>
      </c>
      <c r="Q369" s="19">
        <v>319520.71000000002</v>
      </c>
      <c r="R369" s="13">
        <f t="shared" si="72"/>
        <v>96600</v>
      </c>
      <c r="S369" s="11"/>
      <c r="T369" s="19">
        <v>17338.37</v>
      </c>
      <c r="U369" s="11"/>
      <c r="V369" s="19">
        <v>416120.71</v>
      </c>
      <c r="W369" s="19">
        <v>336859.08</v>
      </c>
      <c r="X369" s="19">
        <v>79261.63</v>
      </c>
      <c r="Y369" s="19">
        <f t="shared" si="73"/>
        <v>2476.9089880952383</v>
      </c>
      <c r="Z369" s="19">
        <f t="shared" si="74"/>
        <v>29722.914940476192</v>
      </c>
      <c r="AA369" s="19">
        <f t="shared" si="75"/>
        <v>66877.085059523815</v>
      </c>
      <c r="AB369" s="19">
        <f t="shared" si="76"/>
        <v>29722.907857142862</v>
      </c>
      <c r="AC369" s="19">
        <f t="shared" si="77"/>
        <v>37154.177202380954</v>
      </c>
      <c r="AD369" s="19">
        <f t="shared" si="78"/>
        <v>29722.907857142862</v>
      </c>
      <c r="AE369" s="19">
        <f t="shared" si="79"/>
        <v>7431.2693452380918</v>
      </c>
      <c r="AF369" s="19">
        <f t="shared" si="80"/>
        <v>7431.2693452380918</v>
      </c>
      <c r="AG369" s="19">
        <f t="shared" si="81"/>
        <v>0</v>
      </c>
      <c r="AH369" s="19">
        <f t="shared" si="82"/>
        <v>0</v>
      </c>
      <c r="AI369" s="19">
        <f t="shared" si="83"/>
        <v>0</v>
      </c>
      <c r="AJ369" s="19">
        <f t="shared" si="84"/>
        <v>0</v>
      </c>
      <c r="AK369" s="20">
        <f t="shared" si="85"/>
        <v>0</v>
      </c>
    </row>
    <row r="370" spans="2:37" s="3" customFormat="1" ht="42.75" hidden="1" customHeight="1" outlineLevel="1" x14ac:dyDescent="0.2">
      <c r="B370" s="15" t="s">
        <v>356</v>
      </c>
      <c r="C370" s="16" t="s">
        <v>44</v>
      </c>
      <c r="D370" s="17">
        <v>168</v>
      </c>
      <c r="E370" s="10" t="s">
        <v>336</v>
      </c>
      <c r="F370" s="10" t="s">
        <v>86</v>
      </c>
      <c r="G370" s="11" t="s">
        <v>357</v>
      </c>
      <c r="H370" s="18" t="str">
        <f>IFERROR(INDEX(#REF!,MATCH(G370,#REF!,0)),G370)</f>
        <v>33000000067-УК НТМК</v>
      </c>
      <c r="I370" s="11"/>
      <c r="J370" s="11" t="s">
        <v>279</v>
      </c>
      <c r="K370" s="11"/>
      <c r="L370" s="11" t="s">
        <v>808</v>
      </c>
      <c r="M370" s="11">
        <v>0</v>
      </c>
      <c r="N370" s="19">
        <v>132384</v>
      </c>
      <c r="O370" s="19">
        <v>121475.89</v>
      </c>
      <c r="P370" s="19">
        <v>121475.89</v>
      </c>
      <c r="Q370" s="19">
        <v>93275.89</v>
      </c>
      <c r="R370" s="13">
        <f t="shared" si="72"/>
        <v>28200</v>
      </c>
      <c r="S370" s="11"/>
      <c r="T370" s="19">
        <v>5061.49</v>
      </c>
      <c r="U370" s="11"/>
      <c r="V370" s="19">
        <v>121475.89</v>
      </c>
      <c r="W370" s="19">
        <v>98337.38</v>
      </c>
      <c r="X370" s="19">
        <v>23138.51</v>
      </c>
      <c r="Y370" s="19">
        <f t="shared" si="73"/>
        <v>723.07077380952376</v>
      </c>
      <c r="Z370" s="19">
        <f t="shared" si="74"/>
        <v>8676.8438690476178</v>
      </c>
      <c r="AA370" s="19">
        <f t="shared" si="75"/>
        <v>19523.156130952382</v>
      </c>
      <c r="AB370" s="19">
        <f t="shared" si="76"/>
        <v>8676.8492857142846</v>
      </c>
      <c r="AC370" s="19">
        <f t="shared" si="77"/>
        <v>10846.306845238098</v>
      </c>
      <c r="AD370" s="19">
        <f t="shared" si="78"/>
        <v>8676.8492857142846</v>
      </c>
      <c r="AE370" s="19">
        <f t="shared" si="79"/>
        <v>2169.457559523813</v>
      </c>
      <c r="AF370" s="19">
        <f t="shared" si="80"/>
        <v>2169.457559523813</v>
      </c>
      <c r="AG370" s="19">
        <f t="shared" si="81"/>
        <v>0</v>
      </c>
      <c r="AH370" s="19">
        <f t="shared" si="82"/>
        <v>0</v>
      </c>
      <c r="AI370" s="19">
        <f t="shared" si="83"/>
        <v>0</v>
      </c>
      <c r="AJ370" s="19">
        <f t="shared" si="84"/>
        <v>0</v>
      </c>
      <c r="AK370" s="20">
        <f t="shared" si="85"/>
        <v>0</v>
      </c>
    </row>
    <row r="371" spans="2:37" s="3" customFormat="1" ht="42.75" hidden="1" customHeight="1" outlineLevel="1" x14ac:dyDescent="0.2">
      <c r="B371" s="15" t="s">
        <v>358</v>
      </c>
      <c r="C371" s="16" t="s">
        <v>44</v>
      </c>
      <c r="D371" s="17">
        <v>168</v>
      </c>
      <c r="E371" s="10" t="s">
        <v>336</v>
      </c>
      <c r="F371" s="10" t="s">
        <v>86</v>
      </c>
      <c r="G371" s="11" t="s">
        <v>359</v>
      </c>
      <c r="H371" s="18" t="str">
        <f>IFERROR(INDEX(#REF!,MATCH(G371,#REF!,0)),G371)</f>
        <v>33000000106-УК НТМК</v>
      </c>
      <c r="I371" s="11"/>
      <c r="J371" s="11" t="s">
        <v>279</v>
      </c>
      <c r="K371" s="11"/>
      <c r="L371" s="11" t="s">
        <v>808</v>
      </c>
      <c r="M371" s="11">
        <v>0</v>
      </c>
      <c r="N371" s="19">
        <v>216410</v>
      </c>
      <c r="O371" s="19">
        <v>214952.79</v>
      </c>
      <c r="P371" s="19">
        <v>214952.79</v>
      </c>
      <c r="Q371" s="19">
        <v>165052.79</v>
      </c>
      <c r="R371" s="13">
        <f t="shared" si="72"/>
        <v>49900</v>
      </c>
      <c r="S371" s="11"/>
      <c r="T371" s="19">
        <v>8956.36</v>
      </c>
      <c r="U371" s="11"/>
      <c r="V371" s="19">
        <v>214952.79</v>
      </c>
      <c r="W371" s="19">
        <v>174009.15</v>
      </c>
      <c r="X371" s="19">
        <v>40943.64</v>
      </c>
      <c r="Y371" s="19">
        <f t="shared" si="73"/>
        <v>1279.4808928571429</v>
      </c>
      <c r="Z371" s="19">
        <f t="shared" si="74"/>
        <v>15353.764464285716</v>
      </c>
      <c r="AA371" s="19">
        <f t="shared" si="75"/>
        <v>34546.235535714281</v>
      </c>
      <c r="AB371" s="19">
        <f t="shared" si="76"/>
        <v>15353.770714285714</v>
      </c>
      <c r="AC371" s="19">
        <f t="shared" si="77"/>
        <v>19192.464821428566</v>
      </c>
      <c r="AD371" s="19">
        <f t="shared" si="78"/>
        <v>15353.770714285714</v>
      </c>
      <c r="AE371" s="19">
        <f t="shared" si="79"/>
        <v>3838.6941071428519</v>
      </c>
      <c r="AF371" s="19">
        <f t="shared" si="80"/>
        <v>3838.6941071428519</v>
      </c>
      <c r="AG371" s="19">
        <f t="shared" si="81"/>
        <v>0</v>
      </c>
      <c r="AH371" s="19">
        <f t="shared" si="82"/>
        <v>0</v>
      </c>
      <c r="AI371" s="19">
        <f t="shared" si="83"/>
        <v>0</v>
      </c>
      <c r="AJ371" s="19">
        <f t="shared" si="84"/>
        <v>0</v>
      </c>
      <c r="AK371" s="20">
        <f t="shared" si="85"/>
        <v>0</v>
      </c>
    </row>
    <row r="372" spans="2:37" s="3" customFormat="1" ht="42.75" hidden="1" customHeight="1" outlineLevel="1" x14ac:dyDescent="0.2">
      <c r="B372" s="15" t="s">
        <v>360</v>
      </c>
      <c r="C372" s="16" t="s">
        <v>44</v>
      </c>
      <c r="D372" s="17">
        <v>168</v>
      </c>
      <c r="E372" s="10" t="s">
        <v>336</v>
      </c>
      <c r="F372" s="10" t="s">
        <v>86</v>
      </c>
      <c r="G372" s="11" t="s">
        <v>361</v>
      </c>
      <c r="H372" s="18" t="str">
        <f>IFERROR(INDEX(#REF!,MATCH(G372,#REF!,0)),G372)</f>
        <v>33000000121-УК НТМК</v>
      </c>
      <c r="I372" s="11"/>
      <c r="J372" s="11" t="s">
        <v>279</v>
      </c>
      <c r="K372" s="11"/>
      <c r="L372" s="11" t="s">
        <v>808</v>
      </c>
      <c r="M372" s="11">
        <v>0</v>
      </c>
      <c r="N372" s="19">
        <v>248235</v>
      </c>
      <c r="O372" s="19">
        <v>281722.78999999998</v>
      </c>
      <c r="P372" s="19">
        <v>281722.78999999998</v>
      </c>
      <c r="Q372" s="19">
        <v>216322.79</v>
      </c>
      <c r="R372" s="13">
        <f t="shared" si="72"/>
        <v>65399.999999999971</v>
      </c>
      <c r="S372" s="11"/>
      <c r="T372" s="19">
        <v>11738.44</v>
      </c>
      <c r="U372" s="11"/>
      <c r="V372" s="19">
        <v>281722.78999999998</v>
      </c>
      <c r="W372" s="19">
        <v>228061.23</v>
      </c>
      <c r="X372" s="19">
        <v>53661.56</v>
      </c>
      <c r="Y372" s="19">
        <f t="shared" si="73"/>
        <v>1676.921369047619</v>
      </c>
      <c r="Z372" s="19">
        <f t="shared" si="74"/>
        <v>20123.046845238096</v>
      </c>
      <c r="AA372" s="19">
        <f t="shared" si="75"/>
        <v>45276.953154761875</v>
      </c>
      <c r="AB372" s="19">
        <f t="shared" si="76"/>
        <v>20123.056428571428</v>
      </c>
      <c r="AC372" s="19">
        <f t="shared" si="77"/>
        <v>25153.896726190447</v>
      </c>
      <c r="AD372" s="19">
        <f t="shared" si="78"/>
        <v>20123.056428571428</v>
      </c>
      <c r="AE372" s="19">
        <f t="shared" si="79"/>
        <v>5030.8402976190191</v>
      </c>
      <c r="AF372" s="19">
        <f t="shared" si="80"/>
        <v>5030.8402976190191</v>
      </c>
      <c r="AG372" s="19">
        <f t="shared" si="81"/>
        <v>0</v>
      </c>
      <c r="AH372" s="19">
        <f t="shared" si="82"/>
        <v>0</v>
      </c>
      <c r="AI372" s="19">
        <f t="shared" si="83"/>
        <v>0</v>
      </c>
      <c r="AJ372" s="19">
        <f t="shared" si="84"/>
        <v>0</v>
      </c>
      <c r="AK372" s="20">
        <f t="shared" si="85"/>
        <v>0</v>
      </c>
    </row>
    <row r="373" spans="2:37" s="3" customFormat="1" ht="42.75" hidden="1" customHeight="1" outlineLevel="1" x14ac:dyDescent="0.2">
      <c r="B373" s="15" t="s">
        <v>362</v>
      </c>
      <c r="C373" s="16" t="s">
        <v>44</v>
      </c>
      <c r="D373" s="17">
        <v>168</v>
      </c>
      <c r="E373" s="10" t="s">
        <v>336</v>
      </c>
      <c r="F373" s="10" t="s">
        <v>86</v>
      </c>
      <c r="G373" s="11" t="s">
        <v>363</v>
      </c>
      <c r="H373" s="18" t="str">
        <f>IFERROR(INDEX(#REF!,MATCH(G373,#REF!,0)),G373)</f>
        <v>33000000122-УК НТМК</v>
      </c>
      <c r="I373" s="11"/>
      <c r="J373" s="11" t="s">
        <v>279</v>
      </c>
      <c r="K373" s="11"/>
      <c r="L373" s="11" t="s">
        <v>808</v>
      </c>
      <c r="M373" s="11">
        <v>0</v>
      </c>
      <c r="N373" s="19">
        <v>341666</v>
      </c>
      <c r="O373" s="19">
        <v>463939.42</v>
      </c>
      <c r="P373" s="19">
        <v>463939.42</v>
      </c>
      <c r="Q373" s="19">
        <v>356239.42</v>
      </c>
      <c r="R373" s="13">
        <f t="shared" si="72"/>
        <v>107700</v>
      </c>
      <c r="S373" s="11"/>
      <c r="T373" s="19">
        <v>19330.78</v>
      </c>
      <c r="U373" s="11"/>
      <c r="V373" s="19">
        <v>463939.42</v>
      </c>
      <c r="W373" s="19">
        <v>375570.2</v>
      </c>
      <c r="X373" s="19">
        <v>88369.22</v>
      </c>
      <c r="Y373" s="19">
        <f t="shared" si="73"/>
        <v>2761.5441666666666</v>
      </c>
      <c r="Z373" s="19">
        <f t="shared" si="74"/>
        <v>33138.500833333332</v>
      </c>
      <c r="AA373" s="19">
        <f t="shared" si="75"/>
        <v>74561.499166666676</v>
      </c>
      <c r="AB373" s="19">
        <f t="shared" si="76"/>
        <v>33138.53</v>
      </c>
      <c r="AC373" s="19">
        <f t="shared" si="77"/>
        <v>41422.969166666677</v>
      </c>
      <c r="AD373" s="19">
        <f t="shared" si="78"/>
        <v>33138.53</v>
      </c>
      <c r="AE373" s="19">
        <f t="shared" si="79"/>
        <v>8284.4391666666779</v>
      </c>
      <c r="AF373" s="19">
        <f t="shared" si="80"/>
        <v>8284.4391666666779</v>
      </c>
      <c r="AG373" s="19">
        <f t="shared" si="81"/>
        <v>0</v>
      </c>
      <c r="AH373" s="19">
        <f t="shared" si="82"/>
        <v>0</v>
      </c>
      <c r="AI373" s="19">
        <f t="shared" si="83"/>
        <v>0</v>
      </c>
      <c r="AJ373" s="19">
        <f t="shared" si="84"/>
        <v>0</v>
      </c>
      <c r="AK373" s="20">
        <f t="shared" si="85"/>
        <v>0</v>
      </c>
    </row>
    <row r="374" spans="2:37" s="3" customFormat="1" ht="42.75" hidden="1" customHeight="1" outlineLevel="1" x14ac:dyDescent="0.2">
      <c r="B374" s="15" t="s">
        <v>364</v>
      </c>
      <c r="C374" s="16" t="s">
        <v>44</v>
      </c>
      <c r="D374" s="17">
        <v>168</v>
      </c>
      <c r="E374" s="10" t="s">
        <v>336</v>
      </c>
      <c r="F374" s="10" t="s">
        <v>86</v>
      </c>
      <c r="G374" s="11" t="s">
        <v>365</v>
      </c>
      <c r="H374" s="18" t="str">
        <f>IFERROR(INDEX(#REF!,MATCH(G374,#REF!,0)),G374)</f>
        <v>33000000123-УК НТМК</v>
      </c>
      <c r="I374" s="11"/>
      <c r="J374" s="11" t="s">
        <v>279</v>
      </c>
      <c r="K374" s="11"/>
      <c r="L374" s="11" t="s">
        <v>808</v>
      </c>
      <c r="M374" s="11">
        <v>0</v>
      </c>
      <c r="N374" s="19">
        <v>488072</v>
      </c>
      <c r="O374" s="19">
        <v>627200.11</v>
      </c>
      <c r="P374" s="19">
        <v>627200.11</v>
      </c>
      <c r="Q374" s="19">
        <v>481600.11</v>
      </c>
      <c r="R374" s="13">
        <f t="shared" si="72"/>
        <v>145600</v>
      </c>
      <c r="S374" s="11"/>
      <c r="T374" s="19">
        <v>26133.31</v>
      </c>
      <c r="U374" s="11"/>
      <c r="V374" s="19">
        <v>627200.11</v>
      </c>
      <c r="W374" s="19">
        <v>507733.42</v>
      </c>
      <c r="X374" s="19">
        <v>119466.69</v>
      </c>
      <c r="Y374" s="19">
        <f t="shared" si="73"/>
        <v>3733.3339880952381</v>
      </c>
      <c r="Z374" s="19">
        <f t="shared" si="74"/>
        <v>44799.979940476187</v>
      </c>
      <c r="AA374" s="19">
        <f t="shared" si="75"/>
        <v>100800.02005952381</v>
      </c>
      <c r="AB374" s="19">
        <f t="shared" si="76"/>
        <v>44800.00785714286</v>
      </c>
      <c r="AC374" s="19">
        <f t="shared" si="77"/>
        <v>56000.012202380953</v>
      </c>
      <c r="AD374" s="19">
        <f t="shared" si="78"/>
        <v>44800.00785714286</v>
      </c>
      <c r="AE374" s="19">
        <f t="shared" si="79"/>
        <v>11200.004345238092</v>
      </c>
      <c r="AF374" s="19">
        <f t="shared" si="80"/>
        <v>11200.004345238092</v>
      </c>
      <c r="AG374" s="19">
        <f t="shared" si="81"/>
        <v>0</v>
      </c>
      <c r="AH374" s="19">
        <f t="shared" si="82"/>
        <v>0</v>
      </c>
      <c r="AI374" s="19">
        <f t="shared" si="83"/>
        <v>0</v>
      </c>
      <c r="AJ374" s="19">
        <f t="shared" si="84"/>
        <v>0</v>
      </c>
      <c r="AK374" s="20">
        <f t="shared" si="85"/>
        <v>0</v>
      </c>
    </row>
    <row r="375" spans="2:37" s="3" customFormat="1" ht="74.25" hidden="1" customHeight="1" outlineLevel="1" x14ac:dyDescent="0.2">
      <c r="B375" s="15" t="s">
        <v>366</v>
      </c>
      <c r="C375" s="16" t="s">
        <v>44</v>
      </c>
      <c r="D375" s="17">
        <v>240</v>
      </c>
      <c r="E375" s="10" t="s">
        <v>367</v>
      </c>
      <c r="F375" s="10" t="s">
        <v>283</v>
      </c>
      <c r="G375" s="11" t="s">
        <v>368</v>
      </c>
      <c r="H375" s="18" t="str">
        <f>IFERROR(INDEX(#REF!,MATCH(G375,#REF!,0)),G375)</f>
        <v>33000000116-УК НТМК</v>
      </c>
      <c r="I375" s="11"/>
      <c r="J375" s="11" t="s">
        <v>279</v>
      </c>
      <c r="K375" s="11"/>
      <c r="L375" s="11" t="s">
        <v>808</v>
      </c>
      <c r="M375" s="11">
        <v>0</v>
      </c>
      <c r="N375" s="19">
        <v>450000</v>
      </c>
      <c r="O375" s="19">
        <v>112000.2</v>
      </c>
      <c r="P375" s="19">
        <v>112000.2</v>
      </c>
      <c r="Q375" s="19">
        <v>60200.2</v>
      </c>
      <c r="R375" s="13">
        <f t="shared" si="72"/>
        <v>51800</v>
      </c>
      <c r="S375" s="11"/>
      <c r="T375" s="19">
        <v>3266.69</v>
      </c>
      <c r="U375" s="11"/>
      <c r="V375" s="19">
        <v>112000.2</v>
      </c>
      <c r="W375" s="19">
        <v>63466.89</v>
      </c>
      <c r="X375" s="19">
        <v>48533.31</v>
      </c>
      <c r="Y375" s="19">
        <f t="shared" si="73"/>
        <v>466.66749999999996</v>
      </c>
      <c r="Z375" s="19">
        <f t="shared" si="74"/>
        <v>5600.0275000000001</v>
      </c>
      <c r="AA375" s="19">
        <f t="shared" si="75"/>
        <v>46199.972500000003</v>
      </c>
      <c r="AB375" s="19">
        <f t="shared" si="76"/>
        <v>5600.0099999999993</v>
      </c>
      <c r="AC375" s="19">
        <f t="shared" si="77"/>
        <v>40599.962500000001</v>
      </c>
      <c r="AD375" s="19">
        <f t="shared" si="78"/>
        <v>5600.0099999999993</v>
      </c>
      <c r="AE375" s="19">
        <f t="shared" si="79"/>
        <v>34999.952499999999</v>
      </c>
      <c r="AF375" s="19">
        <f t="shared" si="80"/>
        <v>5600.0099999999993</v>
      </c>
      <c r="AG375" s="19">
        <f t="shared" si="81"/>
        <v>29399.942500000001</v>
      </c>
      <c r="AH375" s="19">
        <f t="shared" si="82"/>
        <v>5600.0099999999993</v>
      </c>
      <c r="AI375" s="19">
        <f t="shared" si="83"/>
        <v>23799.932500000003</v>
      </c>
      <c r="AJ375" s="19">
        <f t="shared" si="84"/>
        <v>5600.0099999999993</v>
      </c>
      <c r="AK375" s="20">
        <f t="shared" si="85"/>
        <v>18199.922500000004</v>
      </c>
    </row>
    <row r="376" spans="2:37" s="3" customFormat="1" ht="74.25" hidden="1" customHeight="1" outlineLevel="1" x14ac:dyDescent="0.2">
      <c r="B376" s="15" t="s">
        <v>369</v>
      </c>
      <c r="C376" s="16" t="s">
        <v>44</v>
      </c>
      <c r="D376" s="17">
        <v>240</v>
      </c>
      <c r="E376" s="10" t="s">
        <v>367</v>
      </c>
      <c r="F376" s="10" t="s">
        <v>283</v>
      </c>
      <c r="G376" s="11" t="s">
        <v>370</v>
      </c>
      <c r="H376" s="18" t="str">
        <f>IFERROR(INDEX(#REF!,MATCH(G376,#REF!,0)),G376)</f>
        <v>33000000117-УК НТМК</v>
      </c>
      <c r="I376" s="11"/>
      <c r="J376" s="11" t="s">
        <v>279</v>
      </c>
      <c r="K376" s="11"/>
      <c r="L376" s="11" t="s">
        <v>808</v>
      </c>
      <c r="M376" s="11">
        <v>0</v>
      </c>
      <c r="N376" s="19">
        <v>450000</v>
      </c>
      <c r="O376" s="19">
        <v>112000.2</v>
      </c>
      <c r="P376" s="19">
        <v>112000.2</v>
      </c>
      <c r="Q376" s="19">
        <v>60200.2</v>
      </c>
      <c r="R376" s="13">
        <f t="shared" si="72"/>
        <v>51800</v>
      </c>
      <c r="S376" s="11"/>
      <c r="T376" s="19">
        <v>3266.69</v>
      </c>
      <c r="U376" s="11"/>
      <c r="V376" s="19">
        <v>112000.2</v>
      </c>
      <c r="W376" s="19">
        <v>63466.89</v>
      </c>
      <c r="X376" s="19">
        <v>48533.31</v>
      </c>
      <c r="Y376" s="19">
        <f t="shared" si="73"/>
        <v>466.66749999999996</v>
      </c>
      <c r="Z376" s="19">
        <f t="shared" si="74"/>
        <v>5600.0275000000001</v>
      </c>
      <c r="AA376" s="19">
        <f t="shared" si="75"/>
        <v>46199.972500000003</v>
      </c>
      <c r="AB376" s="19">
        <f t="shared" si="76"/>
        <v>5600.0099999999993</v>
      </c>
      <c r="AC376" s="19">
        <f t="shared" si="77"/>
        <v>40599.962500000001</v>
      </c>
      <c r="AD376" s="19">
        <f t="shared" si="78"/>
        <v>5600.0099999999993</v>
      </c>
      <c r="AE376" s="19">
        <f t="shared" si="79"/>
        <v>34999.952499999999</v>
      </c>
      <c r="AF376" s="19">
        <f t="shared" si="80"/>
        <v>5600.0099999999993</v>
      </c>
      <c r="AG376" s="19">
        <f t="shared" si="81"/>
        <v>29399.942500000001</v>
      </c>
      <c r="AH376" s="19">
        <f t="shared" si="82"/>
        <v>5600.0099999999993</v>
      </c>
      <c r="AI376" s="19">
        <f t="shared" si="83"/>
        <v>23799.932500000003</v>
      </c>
      <c r="AJ376" s="19">
        <f t="shared" si="84"/>
        <v>5600.0099999999993</v>
      </c>
      <c r="AK376" s="20">
        <f t="shared" si="85"/>
        <v>18199.922500000004</v>
      </c>
    </row>
    <row r="377" spans="2:37" s="3" customFormat="1" ht="74.25" hidden="1" customHeight="1" outlineLevel="1" x14ac:dyDescent="0.2">
      <c r="B377" s="15" t="s">
        <v>371</v>
      </c>
      <c r="C377" s="16" t="s">
        <v>44</v>
      </c>
      <c r="D377" s="17">
        <v>240</v>
      </c>
      <c r="E377" s="10" t="s">
        <v>367</v>
      </c>
      <c r="F377" s="10" t="s">
        <v>283</v>
      </c>
      <c r="G377" s="11" t="s">
        <v>372</v>
      </c>
      <c r="H377" s="18" t="str">
        <f>IFERROR(INDEX(#REF!,MATCH(G377,#REF!,0)),G377)</f>
        <v>33000000125-УК НТМК</v>
      </c>
      <c r="I377" s="11"/>
      <c r="J377" s="11" t="s">
        <v>279</v>
      </c>
      <c r="K377" s="11"/>
      <c r="L377" s="11" t="s">
        <v>808</v>
      </c>
      <c r="M377" s="11">
        <v>0</v>
      </c>
      <c r="N377" s="19">
        <v>450000</v>
      </c>
      <c r="O377" s="19">
        <v>126054.34</v>
      </c>
      <c r="P377" s="19">
        <v>126054.34</v>
      </c>
      <c r="Q377" s="19">
        <v>67754.34</v>
      </c>
      <c r="R377" s="13">
        <f t="shared" si="72"/>
        <v>58300</v>
      </c>
      <c r="S377" s="11"/>
      <c r="T377" s="19">
        <v>3676.61</v>
      </c>
      <c r="U377" s="11"/>
      <c r="V377" s="19">
        <v>126054.34</v>
      </c>
      <c r="W377" s="19">
        <v>71430.95</v>
      </c>
      <c r="X377" s="19">
        <v>54623.39</v>
      </c>
      <c r="Y377" s="19">
        <f t="shared" si="73"/>
        <v>525.22641666666664</v>
      </c>
      <c r="Z377" s="19">
        <f t="shared" si="74"/>
        <v>6302.7420833333326</v>
      </c>
      <c r="AA377" s="19">
        <f t="shared" si="75"/>
        <v>51997.257916666669</v>
      </c>
      <c r="AB377" s="19">
        <f t="shared" si="76"/>
        <v>6302.7169999999996</v>
      </c>
      <c r="AC377" s="19">
        <f t="shared" si="77"/>
        <v>45694.540916666672</v>
      </c>
      <c r="AD377" s="19">
        <f t="shared" si="78"/>
        <v>6302.7169999999996</v>
      </c>
      <c r="AE377" s="19">
        <f t="shared" si="79"/>
        <v>39391.823916666675</v>
      </c>
      <c r="AF377" s="19">
        <f t="shared" si="80"/>
        <v>6302.7169999999996</v>
      </c>
      <c r="AG377" s="19">
        <f t="shared" si="81"/>
        <v>33089.106916666678</v>
      </c>
      <c r="AH377" s="19">
        <f t="shared" si="82"/>
        <v>6302.7169999999996</v>
      </c>
      <c r="AI377" s="19">
        <f t="shared" si="83"/>
        <v>26786.389916666678</v>
      </c>
      <c r="AJ377" s="19">
        <f t="shared" si="84"/>
        <v>6302.7169999999996</v>
      </c>
      <c r="AK377" s="20">
        <f t="shared" si="85"/>
        <v>20483.672916666677</v>
      </c>
    </row>
    <row r="378" spans="2:37" s="3" customFormat="1" ht="74.25" hidden="1" customHeight="1" outlineLevel="1" x14ac:dyDescent="0.2">
      <c r="B378" s="15" t="s">
        <v>373</v>
      </c>
      <c r="C378" s="16" t="s">
        <v>44</v>
      </c>
      <c r="D378" s="17">
        <v>240</v>
      </c>
      <c r="E378" s="10" t="s">
        <v>367</v>
      </c>
      <c r="F378" s="10" t="s">
        <v>283</v>
      </c>
      <c r="G378" s="11" t="s">
        <v>374</v>
      </c>
      <c r="H378" s="18" t="str">
        <f>IFERROR(INDEX(#REF!,MATCH(G378,#REF!,0)),G378)</f>
        <v>33000001262-УК НТМК</v>
      </c>
      <c r="I378" s="11"/>
      <c r="J378" s="11" t="s">
        <v>279</v>
      </c>
      <c r="K378" s="11"/>
      <c r="L378" s="11" t="s">
        <v>808</v>
      </c>
      <c r="M378" s="11">
        <v>0</v>
      </c>
      <c r="N378" s="19">
        <v>450000</v>
      </c>
      <c r="O378" s="19">
        <v>126054.34</v>
      </c>
      <c r="P378" s="19">
        <v>126054.34</v>
      </c>
      <c r="Q378" s="19">
        <v>67754.34</v>
      </c>
      <c r="R378" s="13">
        <f t="shared" si="72"/>
        <v>58300</v>
      </c>
      <c r="S378" s="11"/>
      <c r="T378" s="19">
        <v>3676.61</v>
      </c>
      <c r="U378" s="11"/>
      <c r="V378" s="19">
        <v>126054.34</v>
      </c>
      <c r="W378" s="19">
        <v>71430.95</v>
      </c>
      <c r="X378" s="19">
        <v>54623.39</v>
      </c>
      <c r="Y378" s="19">
        <f t="shared" si="73"/>
        <v>525.22641666666664</v>
      </c>
      <c r="Z378" s="19">
        <f t="shared" si="74"/>
        <v>6302.7420833333326</v>
      </c>
      <c r="AA378" s="19">
        <f t="shared" si="75"/>
        <v>51997.257916666669</v>
      </c>
      <c r="AB378" s="19">
        <f t="shared" si="76"/>
        <v>6302.7169999999996</v>
      </c>
      <c r="AC378" s="19">
        <f t="shared" si="77"/>
        <v>45694.540916666672</v>
      </c>
      <c r="AD378" s="19">
        <f t="shared" si="78"/>
        <v>6302.7169999999996</v>
      </c>
      <c r="AE378" s="19">
        <f t="shared" si="79"/>
        <v>39391.823916666675</v>
      </c>
      <c r="AF378" s="19">
        <f t="shared" si="80"/>
        <v>6302.7169999999996</v>
      </c>
      <c r="AG378" s="19">
        <f t="shared" si="81"/>
        <v>33089.106916666678</v>
      </c>
      <c r="AH378" s="19">
        <f t="shared" si="82"/>
        <v>6302.7169999999996</v>
      </c>
      <c r="AI378" s="19">
        <f t="shared" si="83"/>
        <v>26786.389916666678</v>
      </c>
      <c r="AJ378" s="19">
        <f t="shared" si="84"/>
        <v>6302.7169999999996</v>
      </c>
      <c r="AK378" s="20">
        <f t="shared" si="85"/>
        <v>20483.672916666677</v>
      </c>
    </row>
    <row r="379" spans="2:37" s="3" customFormat="1" ht="74.25" hidden="1" customHeight="1" outlineLevel="1" x14ac:dyDescent="0.2">
      <c r="B379" s="15" t="s">
        <v>375</v>
      </c>
      <c r="C379" s="16" t="s">
        <v>44</v>
      </c>
      <c r="D379" s="17">
        <v>240</v>
      </c>
      <c r="E379" s="10" t="s">
        <v>367</v>
      </c>
      <c r="F379" s="10" t="s">
        <v>283</v>
      </c>
      <c r="G379" s="11" t="s">
        <v>376</v>
      </c>
      <c r="H379" s="18" t="str">
        <f>IFERROR(INDEX(#REF!,MATCH(G379,#REF!,0)),G379)</f>
        <v>33000000114-УК НТМК</v>
      </c>
      <c r="I379" s="11"/>
      <c r="J379" s="11" t="s">
        <v>279</v>
      </c>
      <c r="K379" s="11"/>
      <c r="L379" s="11" t="s">
        <v>808</v>
      </c>
      <c r="M379" s="11">
        <v>0</v>
      </c>
      <c r="N379" s="19">
        <v>78750</v>
      </c>
      <c r="O379" s="19">
        <v>14702.75</v>
      </c>
      <c r="P379" s="19">
        <v>14702.75</v>
      </c>
      <c r="Q379" s="19">
        <v>7902.75</v>
      </c>
      <c r="R379" s="13">
        <f t="shared" si="72"/>
        <v>6800</v>
      </c>
      <c r="S379" s="11"/>
      <c r="T379" s="22">
        <v>428.82</v>
      </c>
      <c r="U379" s="11"/>
      <c r="V379" s="19">
        <v>14702.75</v>
      </c>
      <c r="W379" s="19">
        <v>8331.57</v>
      </c>
      <c r="X379" s="19">
        <v>6371.18</v>
      </c>
      <c r="Y379" s="19">
        <f t="shared" si="73"/>
        <v>61.26145833333333</v>
      </c>
      <c r="Z379" s="19">
        <f t="shared" si="74"/>
        <v>735.12729166666668</v>
      </c>
      <c r="AA379" s="19">
        <f t="shared" si="75"/>
        <v>6064.8727083333333</v>
      </c>
      <c r="AB379" s="19">
        <f t="shared" si="76"/>
        <v>735.13749999999993</v>
      </c>
      <c r="AC379" s="19">
        <f t="shared" si="77"/>
        <v>5329.7352083333335</v>
      </c>
      <c r="AD379" s="19">
        <f t="shared" si="78"/>
        <v>735.13749999999993</v>
      </c>
      <c r="AE379" s="19">
        <f t="shared" si="79"/>
        <v>4594.5977083333337</v>
      </c>
      <c r="AF379" s="19">
        <f t="shared" si="80"/>
        <v>735.13749999999993</v>
      </c>
      <c r="AG379" s="19">
        <f t="shared" si="81"/>
        <v>3859.4602083333339</v>
      </c>
      <c r="AH379" s="19">
        <f t="shared" si="82"/>
        <v>735.13749999999993</v>
      </c>
      <c r="AI379" s="19">
        <f t="shared" si="83"/>
        <v>3124.322708333334</v>
      </c>
      <c r="AJ379" s="19">
        <f t="shared" si="84"/>
        <v>735.13749999999993</v>
      </c>
      <c r="AK379" s="20">
        <f t="shared" si="85"/>
        <v>2389.1852083333342</v>
      </c>
    </row>
    <row r="380" spans="2:37" s="3" customFormat="1" ht="32.25" hidden="1" customHeight="1" outlineLevel="1" x14ac:dyDescent="0.2">
      <c r="B380" s="15" t="s">
        <v>377</v>
      </c>
      <c r="C380" s="16" t="s">
        <v>44</v>
      </c>
      <c r="D380" s="17">
        <v>189</v>
      </c>
      <c r="E380" s="10" t="s">
        <v>66</v>
      </c>
      <c r="F380" s="10" t="s">
        <v>283</v>
      </c>
      <c r="G380" s="11" t="s">
        <v>378</v>
      </c>
      <c r="H380" s="18" t="str">
        <f>IFERROR(INDEX(#REF!,MATCH(G380,#REF!,0)),G380)</f>
        <v>33000000671-УК НТМК</v>
      </c>
      <c r="I380" s="11"/>
      <c r="J380" s="11" t="s">
        <v>279</v>
      </c>
      <c r="K380" s="11"/>
      <c r="L380" s="11" t="s">
        <v>808</v>
      </c>
      <c r="M380" s="11">
        <v>0</v>
      </c>
      <c r="N380" s="19">
        <v>193800</v>
      </c>
      <c r="O380" s="19">
        <v>111194.97</v>
      </c>
      <c r="P380" s="19">
        <v>111194.97</v>
      </c>
      <c r="Q380" s="19">
        <v>75894.97</v>
      </c>
      <c r="R380" s="13">
        <f t="shared" si="72"/>
        <v>35300</v>
      </c>
      <c r="S380" s="11"/>
      <c r="T380" s="19">
        <v>4118.3100000000004</v>
      </c>
      <c r="U380" s="11"/>
      <c r="V380" s="19">
        <v>111194.97</v>
      </c>
      <c r="W380" s="19">
        <v>80013.279999999999</v>
      </c>
      <c r="X380" s="19">
        <v>31181.69</v>
      </c>
      <c r="Y380" s="19">
        <f t="shared" si="73"/>
        <v>588.3331746031746</v>
      </c>
      <c r="Z380" s="19">
        <f t="shared" si="74"/>
        <v>7059.9758730158737</v>
      </c>
      <c r="AA380" s="19">
        <f t="shared" si="75"/>
        <v>28240.024126984128</v>
      </c>
      <c r="AB380" s="19">
        <f t="shared" si="76"/>
        <v>7059.9980952380956</v>
      </c>
      <c r="AC380" s="19">
        <f t="shared" si="77"/>
        <v>21180.026031746034</v>
      </c>
      <c r="AD380" s="19">
        <f t="shared" si="78"/>
        <v>7059.9980952380956</v>
      </c>
      <c r="AE380" s="19">
        <f t="shared" si="79"/>
        <v>14120.027936507939</v>
      </c>
      <c r="AF380" s="19">
        <f t="shared" si="80"/>
        <v>7059.9980952380956</v>
      </c>
      <c r="AG380" s="19">
        <f t="shared" si="81"/>
        <v>7060.029841269843</v>
      </c>
      <c r="AH380" s="19">
        <f t="shared" si="82"/>
        <v>7059.9980952380956</v>
      </c>
      <c r="AI380" s="19">
        <f t="shared" si="83"/>
        <v>3.174603174738877E-2</v>
      </c>
      <c r="AJ380" s="19">
        <f t="shared" si="84"/>
        <v>3.174603174738877E-2</v>
      </c>
      <c r="AK380" s="20">
        <f t="shared" si="85"/>
        <v>0</v>
      </c>
    </row>
    <row r="381" spans="2:37" s="3" customFormat="1" ht="42.75" hidden="1" customHeight="1" outlineLevel="1" x14ac:dyDescent="0.2">
      <c r="B381" s="15" t="s">
        <v>379</v>
      </c>
      <c r="C381" s="16" t="s">
        <v>44</v>
      </c>
      <c r="D381" s="17">
        <v>246</v>
      </c>
      <c r="E381" s="10" t="s">
        <v>380</v>
      </c>
      <c r="F381" s="10" t="s">
        <v>67</v>
      </c>
      <c r="G381" s="11" t="s">
        <v>381</v>
      </c>
      <c r="H381" s="18" t="str">
        <f>IFERROR(INDEX(#REF!,MATCH(G381,#REF!,0)),G381)</f>
        <v>756001027373-УК НТМК</v>
      </c>
      <c r="I381" s="11"/>
      <c r="J381" s="11" t="s">
        <v>279</v>
      </c>
      <c r="K381" s="11"/>
      <c r="L381" s="11" t="s">
        <v>808</v>
      </c>
      <c r="M381" s="11">
        <v>0</v>
      </c>
      <c r="N381" s="19">
        <v>12818841.869999999</v>
      </c>
      <c r="O381" s="19">
        <v>4484769.3</v>
      </c>
      <c r="P381" s="19">
        <v>4484769.3</v>
      </c>
      <c r="Q381" s="19">
        <v>2351769.2999999998</v>
      </c>
      <c r="R381" s="13">
        <f t="shared" si="72"/>
        <v>2133000</v>
      </c>
      <c r="S381" s="11"/>
      <c r="T381" s="19">
        <v>127615.39</v>
      </c>
      <c r="U381" s="11"/>
      <c r="V381" s="19">
        <v>4484769.3</v>
      </c>
      <c r="W381" s="19">
        <v>2479384.69</v>
      </c>
      <c r="X381" s="19">
        <v>2005384.61</v>
      </c>
      <c r="Y381" s="19">
        <f t="shared" si="73"/>
        <v>18230.769512195122</v>
      </c>
      <c r="Z381" s="19">
        <f t="shared" si="74"/>
        <v>218769.2375609756</v>
      </c>
      <c r="AA381" s="19">
        <f t="shared" si="75"/>
        <v>1914230.7624390244</v>
      </c>
      <c r="AB381" s="19">
        <f t="shared" si="76"/>
        <v>218769.23414634145</v>
      </c>
      <c r="AC381" s="19">
        <f t="shared" si="77"/>
        <v>1695461.528292683</v>
      </c>
      <c r="AD381" s="19">
        <f t="shared" si="78"/>
        <v>218769.23414634145</v>
      </c>
      <c r="AE381" s="19">
        <f t="shared" si="79"/>
        <v>1476692.2941463415</v>
      </c>
      <c r="AF381" s="19">
        <f t="shared" si="80"/>
        <v>218769.23414634145</v>
      </c>
      <c r="AG381" s="19">
        <f t="shared" si="81"/>
        <v>1257923.06</v>
      </c>
      <c r="AH381" s="19">
        <f t="shared" si="82"/>
        <v>218769.23414634145</v>
      </c>
      <c r="AI381" s="19">
        <f t="shared" si="83"/>
        <v>1039153.8258536586</v>
      </c>
      <c r="AJ381" s="19">
        <f t="shared" si="84"/>
        <v>218769.23414634145</v>
      </c>
      <c r="AK381" s="20">
        <f t="shared" si="85"/>
        <v>820384.59170731716</v>
      </c>
    </row>
    <row r="382" spans="2:37" s="3" customFormat="1" ht="53.25" hidden="1" customHeight="1" outlineLevel="1" x14ac:dyDescent="0.2">
      <c r="B382" s="15" t="s">
        <v>382</v>
      </c>
      <c r="C382" s="16" t="s">
        <v>44</v>
      </c>
      <c r="D382" s="17">
        <v>189</v>
      </c>
      <c r="E382" s="10" t="s">
        <v>383</v>
      </c>
      <c r="F382" s="10" t="s">
        <v>61</v>
      </c>
      <c r="G382" s="11" t="s">
        <v>384</v>
      </c>
      <c r="H382" s="18" t="str">
        <f>IFERROR(INDEX(#REF!,MATCH(G382,#REF!,0)),G382)</f>
        <v>33000000330-УК НТМК</v>
      </c>
      <c r="I382" s="11"/>
      <c r="J382" s="11" t="s">
        <v>279</v>
      </c>
      <c r="K382" s="11"/>
      <c r="L382" s="11" t="s">
        <v>808</v>
      </c>
      <c r="M382" s="11">
        <v>0</v>
      </c>
      <c r="N382" s="19">
        <v>24750</v>
      </c>
      <c r="O382" s="19">
        <v>51029.81</v>
      </c>
      <c r="P382" s="19">
        <v>51029.81</v>
      </c>
      <c r="Q382" s="19">
        <v>34829.81</v>
      </c>
      <c r="R382" s="13">
        <f t="shared" si="72"/>
        <v>16200</v>
      </c>
      <c r="S382" s="11"/>
      <c r="T382" s="19">
        <v>1890</v>
      </c>
      <c r="U382" s="11"/>
      <c r="V382" s="19">
        <v>51029.81</v>
      </c>
      <c r="W382" s="19">
        <v>36719.81</v>
      </c>
      <c r="X382" s="19">
        <v>14310</v>
      </c>
      <c r="Y382" s="19">
        <f t="shared" si="73"/>
        <v>269.9989947089947</v>
      </c>
      <c r="Z382" s="19">
        <f t="shared" si="74"/>
        <v>3239.9949735449736</v>
      </c>
      <c r="AA382" s="19">
        <f t="shared" si="75"/>
        <v>12960.005026455026</v>
      </c>
      <c r="AB382" s="19">
        <f t="shared" si="76"/>
        <v>3239.9879365079364</v>
      </c>
      <c r="AC382" s="19">
        <f t="shared" si="77"/>
        <v>9720.0170899470904</v>
      </c>
      <c r="AD382" s="19">
        <f t="shared" si="78"/>
        <v>3239.9879365079364</v>
      </c>
      <c r="AE382" s="19">
        <f t="shared" si="79"/>
        <v>6480.0291534391545</v>
      </c>
      <c r="AF382" s="19">
        <f t="shared" si="80"/>
        <v>3239.9879365079364</v>
      </c>
      <c r="AG382" s="19">
        <f t="shared" si="81"/>
        <v>3240.0412169312181</v>
      </c>
      <c r="AH382" s="19">
        <f t="shared" si="82"/>
        <v>3239.9879365079364</v>
      </c>
      <c r="AI382" s="19">
        <f t="shared" si="83"/>
        <v>5.3280423281648837E-2</v>
      </c>
      <c r="AJ382" s="19">
        <f t="shared" si="84"/>
        <v>5.3280423281648837E-2</v>
      </c>
      <c r="AK382" s="20">
        <f t="shared" si="85"/>
        <v>0</v>
      </c>
    </row>
    <row r="383" spans="2:37" s="3" customFormat="1" ht="53.25" hidden="1" customHeight="1" outlineLevel="1" x14ac:dyDescent="0.2">
      <c r="B383" s="15" t="s">
        <v>382</v>
      </c>
      <c r="C383" s="16" t="s">
        <v>44</v>
      </c>
      <c r="D383" s="17">
        <v>189</v>
      </c>
      <c r="E383" s="10" t="s">
        <v>383</v>
      </c>
      <c r="F383" s="10" t="s">
        <v>61</v>
      </c>
      <c r="G383" s="11" t="s">
        <v>385</v>
      </c>
      <c r="H383" s="18" t="str">
        <f>IFERROR(INDEX(#REF!,MATCH(G383,#REF!,0)),G383)</f>
        <v>33000000331-УК НТМК</v>
      </c>
      <c r="I383" s="11"/>
      <c r="J383" s="11" t="s">
        <v>279</v>
      </c>
      <c r="K383" s="11"/>
      <c r="L383" s="11" t="s">
        <v>808</v>
      </c>
      <c r="M383" s="11">
        <v>0</v>
      </c>
      <c r="N383" s="19">
        <v>24750</v>
      </c>
      <c r="O383" s="19">
        <v>51029.81</v>
      </c>
      <c r="P383" s="19">
        <v>51029.81</v>
      </c>
      <c r="Q383" s="19">
        <v>34829.81</v>
      </c>
      <c r="R383" s="13">
        <f t="shared" si="72"/>
        <v>16200</v>
      </c>
      <c r="S383" s="11"/>
      <c r="T383" s="19">
        <v>1890</v>
      </c>
      <c r="U383" s="11"/>
      <c r="V383" s="19">
        <v>51029.81</v>
      </c>
      <c r="W383" s="19">
        <v>36719.81</v>
      </c>
      <c r="X383" s="19">
        <v>14310</v>
      </c>
      <c r="Y383" s="19">
        <f t="shared" si="73"/>
        <v>269.9989947089947</v>
      </c>
      <c r="Z383" s="19">
        <f t="shared" si="74"/>
        <v>3239.9949735449736</v>
      </c>
      <c r="AA383" s="19">
        <f t="shared" si="75"/>
        <v>12960.005026455026</v>
      </c>
      <c r="AB383" s="19">
        <f t="shared" si="76"/>
        <v>3239.9879365079364</v>
      </c>
      <c r="AC383" s="19">
        <f t="shared" si="77"/>
        <v>9720.0170899470904</v>
      </c>
      <c r="AD383" s="19">
        <f t="shared" si="78"/>
        <v>3239.9879365079364</v>
      </c>
      <c r="AE383" s="19">
        <f t="shared" si="79"/>
        <v>6480.0291534391545</v>
      </c>
      <c r="AF383" s="19">
        <f t="shared" si="80"/>
        <v>3239.9879365079364</v>
      </c>
      <c r="AG383" s="19">
        <f t="shared" si="81"/>
        <v>3240.0412169312181</v>
      </c>
      <c r="AH383" s="19">
        <f t="shared" si="82"/>
        <v>3239.9879365079364</v>
      </c>
      <c r="AI383" s="19">
        <f t="shared" si="83"/>
        <v>5.3280423281648837E-2</v>
      </c>
      <c r="AJ383" s="19">
        <f t="shared" si="84"/>
        <v>5.3280423281648837E-2</v>
      </c>
      <c r="AK383" s="20">
        <f t="shared" si="85"/>
        <v>0</v>
      </c>
    </row>
    <row r="384" spans="2:37" s="3" customFormat="1" ht="32.25" hidden="1" customHeight="1" outlineLevel="1" x14ac:dyDescent="0.2">
      <c r="B384" s="15" t="s">
        <v>386</v>
      </c>
      <c r="C384" s="16" t="s">
        <v>44</v>
      </c>
      <c r="D384" s="17">
        <v>144</v>
      </c>
      <c r="E384" s="10" t="s">
        <v>387</v>
      </c>
      <c r="F384" s="10" t="s">
        <v>283</v>
      </c>
      <c r="G384" s="11" t="s">
        <v>388</v>
      </c>
      <c r="H384" s="18" t="str">
        <f>IFERROR(INDEX(#REF!,MATCH(G384,#REF!,0)),G384)</f>
        <v>33000000086-УК НТМК</v>
      </c>
      <c r="I384" s="11"/>
      <c r="J384" s="11" t="s">
        <v>279</v>
      </c>
      <c r="K384" s="11"/>
      <c r="L384" s="11" t="s">
        <v>1407</v>
      </c>
      <c r="M384" s="11">
        <v>0</v>
      </c>
      <c r="N384" s="19">
        <v>3984.75</v>
      </c>
      <c r="O384" s="19">
        <v>1000</v>
      </c>
      <c r="P384" s="19">
        <v>6375.27</v>
      </c>
      <c r="Q384" s="19">
        <v>5375.27</v>
      </c>
      <c r="R384" s="13">
        <f t="shared" si="72"/>
        <v>1000</v>
      </c>
      <c r="S384" s="11"/>
      <c r="T384" s="22">
        <v>48.58</v>
      </c>
      <c r="U384" s="11"/>
      <c r="V384" s="19">
        <v>6375.27</v>
      </c>
      <c r="W384" s="19">
        <v>5423.85</v>
      </c>
      <c r="X384" s="22">
        <v>951.42</v>
      </c>
      <c r="Y384" s="19">
        <f t="shared" si="73"/>
        <v>6.9444444444444446</v>
      </c>
      <c r="Z384" s="19">
        <f t="shared" si="74"/>
        <v>83.302222222222213</v>
      </c>
      <c r="AA384" s="19">
        <f t="shared" si="75"/>
        <v>916.69777777777779</v>
      </c>
      <c r="AB384" s="19">
        <f t="shared" si="76"/>
        <v>83.333333333333343</v>
      </c>
      <c r="AC384" s="19">
        <f t="shared" si="77"/>
        <v>833.36444444444442</v>
      </c>
      <c r="AD384" s="19">
        <f t="shared" si="78"/>
        <v>83.333333333333343</v>
      </c>
      <c r="AE384" s="19">
        <f t="shared" si="79"/>
        <v>750.03111111111104</v>
      </c>
      <c r="AF384" s="19">
        <f t="shared" si="80"/>
        <v>83.333333333333343</v>
      </c>
      <c r="AG384" s="19">
        <f t="shared" si="81"/>
        <v>666.69777777777767</v>
      </c>
      <c r="AH384" s="19">
        <f t="shared" si="82"/>
        <v>83.333333333333343</v>
      </c>
      <c r="AI384" s="19">
        <f t="shared" si="83"/>
        <v>583.3644444444443</v>
      </c>
      <c r="AJ384" s="19">
        <f t="shared" si="84"/>
        <v>83.333333333333343</v>
      </c>
      <c r="AK384" s="20">
        <f t="shared" si="85"/>
        <v>500.03111111111093</v>
      </c>
    </row>
    <row r="385" spans="2:37" s="3" customFormat="1" ht="32.25" hidden="1" customHeight="1" outlineLevel="1" x14ac:dyDescent="0.2">
      <c r="B385" s="15" t="s">
        <v>386</v>
      </c>
      <c r="C385" s="16" t="s">
        <v>44</v>
      </c>
      <c r="D385" s="17">
        <v>144</v>
      </c>
      <c r="E385" s="10" t="s">
        <v>387</v>
      </c>
      <c r="F385" s="10" t="s">
        <v>283</v>
      </c>
      <c r="G385" s="11" t="s">
        <v>389</v>
      </c>
      <c r="H385" s="18" t="str">
        <f>IFERROR(INDEX(#REF!,MATCH(G385,#REF!,0)),G385)</f>
        <v>33000000087-УК НТМК</v>
      </c>
      <c r="I385" s="11"/>
      <c r="J385" s="11" t="s">
        <v>279</v>
      </c>
      <c r="K385" s="11"/>
      <c r="L385" s="11" t="s">
        <v>1407</v>
      </c>
      <c r="M385" s="11">
        <v>0</v>
      </c>
      <c r="N385" s="19">
        <v>3984.75</v>
      </c>
      <c r="O385" s="19">
        <v>1000</v>
      </c>
      <c r="P385" s="19">
        <v>6375.27</v>
      </c>
      <c r="Q385" s="19">
        <v>5375.27</v>
      </c>
      <c r="R385" s="13">
        <f t="shared" si="72"/>
        <v>1000</v>
      </c>
      <c r="S385" s="11"/>
      <c r="T385" s="22">
        <v>48.58</v>
      </c>
      <c r="U385" s="11"/>
      <c r="V385" s="19">
        <v>6375.27</v>
      </c>
      <c r="W385" s="19">
        <v>5423.85</v>
      </c>
      <c r="X385" s="22">
        <v>951.42</v>
      </c>
      <c r="Y385" s="19">
        <f t="shared" si="73"/>
        <v>6.9444444444444446</v>
      </c>
      <c r="Z385" s="19">
        <f t="shared" si="74"/>
        <v>83.302222222222213</v>
      </c>
      <c r="AA385" s="19">
        <f t="shared" si="75"/>
        <v>916.69777777777779</v>
      </c>
      <c r="AB385" s="19">
        <f t="shared" si="76"/>
        <v>83.333333333333343</v>
      </c>
      <c r="AC385" s="19">
        <f t="shared" si="77"/>
        <v>833.36444444444442</v>
      </c>
      <c r="AD385" s="19">
        <f t="shared" si="78"/>
        <v>83.333333333333343</v>
      </c>
      <c r="AE385" s="19">
        <f t="shared" si="79"/>
        <v>750.03111111111104</v>
      </c>
      <c r="AF385" s="19">
        <f t="shared" si="80"/>
        <v>83.333333333333343</v>
      </c>
      <c r="AG385" s="19">
        <f t="shared" si="81"/>
        <v>666.69777777777767</v>
      </c>
      <c r="AH385" s="19">
        <f t="shared" si="82"/>
        <v>83.333333333333343</v>
      </c>
      <c r="AI385" s="19">
        <f t="shared" si="83"/>
        <v>583.3644444444443</v>
      </c>
      <c r="AJ385" s="19">
        <f t="shared" si="84"/>
        <v>83.333333333333343</v>
      </c>
      <c r="AK385" s="20">
        <f t="shared" si="85"/>
        <v>500.03111111111093</v>
      </c>
    </row>
    <row r="386" spans="2:37" s="3" customFormat="1" ht="32.25" hidden="1" customHeight="1" outlineLevel="1" x14ac:dyDescent="0.2">
      <c r="B386" s="15" t="s">
        <v>386</v>
      </c>
      <c r="C386" s="16" t="s">
        <v>44</v>
      </c>
      <c r="D386" s="17">
        <v>144</v>
      </c>
      <c r="E386" s="10" t="s">
        <v>387</v>
      </c>
      <c r="F386" s="10" t="s">
        <v>283</v>
      </c>
      <c r="G386" s="11" t="s">
        <v>390</v>
      </c>
      <c r="H386" s="18" t="str">
        <f>IFERROR(INDEX(#REF!,MATCH(G386,#REF!,0)),G386)</f>
        <v>33000000088-УК НТМК</v>
      </c>
      <c r="I386" s="11"/>
      <c r="J386" s="11" t="s">
        <v>279</v>
      </c>
      <c r="K386" s="11"/>
      <c r="L386" s="11" t="s">
        <v>1407</v>
      </c>
      <c r="M386" s="11">
        <v>0</v>
      </c>
      <c r="N386" s="19">
        <v>3984.75</v>
      </c>
      <c r="O386" s="19">
        <v>1000</v>
      </c>
      <c r="P386" s="19">
        <v>6375.27</v>
      </c>
      <c r="Q386" s="19">
        <v>5375.27</v>
      </c>
      <c r="R386" s="13">
        <f t="shared" si="72"/>
        <v>1000</v>
      </c>
      <c r="S386" s="11"/>
      <c r="T386" s="22">
        <v>48.58</v>
      </c>
      <c r="U386" s="11"/>
      <c r="V386" s="19">
        <v>6375.27</v>
      </c>
      <c r="W386" s="19">
        <v>5423.85</v>
      </c>
      <c r="X386" s="22">
        <v>951.42</v>
      </c>
      <c r="Y386" s="19">
        <f t="shared" si="73"/>
        <v>6.9444444444444446</v>
      </c>
      <c r="Z386" s="19">
        <f t="shared" si="74"/>
        <v>83.302222222222213</v>
      </c>
      <c r="AA386" s="19">
        <f t="shared" si="75"/>
        <v>916.69777777777779</v>
      </c>
      <c r="AB386" s="19">
        <f t="shared" si="76"/>
        <v>83.333333333333343</v>
      </c>
      <c r="AC386" s="19">
        <f t="shared" si="77"/>
        <v>833.36444444444442</v>
      </c>
      <c r="AD386" s="19">
        <f t="shared" si="78"/>
        <v>83.333333333333343</v>
      </c>
      <c r="AE386" s="19">
        <f t="shared" si="79"/>
        <v>750.03111111111104</v>
      </c>
      <c r="AF386" s="19">
        <f t="shared" si="80"/>
        <v>83.333333333333343</v>
      </c>
      <c r="AG386" s="19">
        <f t="shared" si="81"/>
        <v>666.69777777777767</v>
      </c>
      <c r="AH386" s="19">
        <f t="shared" si="82"/>
        <v>83.333333333333343</v>
      </c>
      <c r="AI386" s="19">
        <f t="shared" si="83"/>
        <v>583.3644444444443</v>
      </c>
      <c r="AJ386" s="19">
        <f t="shared" si="84"/>
        <v>83.333333333333343</v>
      </c>
      <c r="AK386" s="20">
        <f t="shared" si="85"/>
        <v>500.03111111111093</v>
      </c>
    </row>
    <row r="387" spans="2:37" s="3" customFormat="1" ht="32.25" hidden="1" customHeight="1" outlineLevel="1" x14ac:dyDescent="0.2">
      <c r="B387" s="15" t="s">
        <v>391</v>
      </c>
      <c r="C387" s="16" t="s">
        <v>44</v>
      </c>
      <c r="D387" s="17">
        <v>144</v>
      </c>
      <c r="E387" s="10" t="s">
        <v>387</v>
      </c>
      <c r="F387" s="10" t="s">
        <v>283</v>
      </c>
      <c r="G387" s="11" t="s">
        <v>392</v>
      </c>
      <c r="H387" s="18" t="str">
        <f>IFERROR(INDEX(#REF!,MATCH(G387,#REF!,0)),G387)</f>
        <v>33000000089-УК НТМК</v>
      </c>
      <c r="I387" s="11"/>
      <c r="J387" s="11" t="s">
        <v>279</v>
      </c>
      <c r="K387" s="11"/>
      <c r="L387" s="11" t="s">
        <v>808</v>
      </c>
      <c r="M387" s="11">
        <v>0</v>
      </c>
      <c r="N387" s="19">
        <v>1948.1</v>
      </c>
      <c r="O387" s="22">
        <v>490</v>
      </c>
      <c r="P387" s="19">
        <v>3123.61</v>
      </c>
      <c r="Q387" s="19">
        <v>2633.61</v>
      </c>
      <c r="R387" s="13">
        <f t="shared" si="72"/>
        <v>490</v>
      </c>
      <c r="S387" s="11"/>
      <c r="T387" s="22">
        <v>23.8</v>
      </c>
      <c r="U387" s="11"/>
      <c r="V387" s="19">
        <v>3123.61</v>
      </c>
      <c r="W387" s="19">
        <v>2657.41</v>
      </c>
      <c r="X387" s="22">
        <v>466.2</v>
      </c>
      <c r="Y387" s="19">
        <f t="shared" si="73"/>
        <v>3.4027777777777777</v>
      </c>
      <c r="Z387" s="19">
        <f t="shared" si="74"/>
        <v>40.81388888888889</v>
      </c>
      <c r="AA387" s="19">
        <f t="shared" si="75"/>
        <v>449.18611111111113</v>
      </c>
      <c r="AB387" s="19">
        <f t="shared" si="76"/>
        <v>40.833333333333329</v>
      </c>
      <c r="AC387" s="19">
        <f t="shared" si="77"/>
        <v>408.35277777777782</v>
      </c>
      <c r="AD387" s="19">
        <f t="shared" si="78"/>
        <v>40.833333333333329</v>
      </c>
      <c r="AE387" s="19">
        <f t="shared" si="79"/>
        <v>367.5194444444445</v>
      </c>
      <c r="AF387" s="19">
        <f t="shared" si="80"/>
        <v>40.833333333333329</v>
      </c>
      <c r="AG387" s="19">
        <f t="shared" si="81"/>
        <v>326.68611111111119</v>
      </c>
      <c r="AH387" s="19">
        <f t="shared" si="82"/>
        <v>40.833333333333329</v>
      </c>
      <c r="AI387" s="19">
        <f t="shared" si="83"/>
        <v>285.85277777777787</v>
      </c>
      <c r="AJ387" s="19">
        <f t="shared" si="84"/>
        <v>40.833333333333329</v>
      </c>
      <c r="AK387" s="20">
        <f t="shared" si="85"/>
        <v>245.01944444444456</v>
      </c>
    </row>
    <row r="388" spans="2:37" s="3" customFormat="1" ht="32.25" hidden="1" customHeight="1" outlineLevel="1" x14ac:dyDescent="0.2">
      <c r="B388" s="15" t="s">
        <v>391</v>
      </c>
      <c r="C388" s="16" t="s">
        <v>44</v>
      </c>
      <c r="D388" s="17">
        <v>144</v>
      </c>
      <c r="E388" s="10" t="s">
        <v>387</v>
      </c>
      <c r="F388" s="10" t="s">
        <v>283</v>
      </c>
      <c r="G388" s="11" t="s">
        <v>393</v>
      </c>
      <c r="H388" s="18" t="str">
        <f>IFERROR(INDEX(#REF!,MATCH(G388,#REF!,0)),G388)</f>
        <v>33000000090-УК НТМК</v>
      </c>
      <c r="I388" s="11"/>
      <c r="J388" s="11" t="s">
        <v>279</v>
      </c>
      <c r="K388" s="11"/>
      <c r="L388" s="11" t="s">
        <v>808</v>
      </c>
      <c r="M388" s="11">
        <v>0</v>
      </c>
      <c r="N388" s="19">
        <v>1948.1</v>
      </c>
      <c r="O388" s="22">
        <v>490</v>
      </c>
      <c r="P388" s="19">
        <v>3123.61</v>
      </c>
      <c r="Q388" s="19">
        <v>2633.61</v>
      </c>
      <c r="R388" s="13">
        <f t="shared" si="72"/>
        <v>490</v>
      </c>
      <c r="S388" s="11"/>
      <c r="T388" s="22">
        <v>23.8</v>
      </c>
      <c r="U388" s="11"/>
      <c r="V388" s="19">
        <v>3123.61</v>
      </c>
      <c r="W388" s="19">
        <v>2657.41</v>
      </c>
      <c r="X388" s="22">
        <v>466.2</v>
      </c>
      <c r="Y388" s="19">
        <f t="shared" si="73"/>
        <v>3.4027777777777777</v>
      </c>
      <c r="Z388" s="19">
        <f t="shared" si="74"/>
        <v>40.81388888888889</v>
      </c>
      <c r="AA388" s="19">
        <f t="shared" si="75"/>
        <v>449.18611111111113</v>
      </c>
      <c r="AB388" s="19">
        <f t="shared" si="76"/>
        <v>40.833333333333329</v>
      </c>
      <c r="AC388" s="19">
        <f t="shared" si="77"/>
        <v>408.35277777777782</v>
      </c>
      <c r="AD388" s="19">
        <f t="shared" si="78"/>
        <v>40.833333333333329</v>
      </c>
      <c r="AE388" s="19">
        <f t="shared" si="79"/>
        <v>367.5194444444445</v>
      </c>
      <c r="AF388" s="19">
        <f t="shared" si="80"/>
        <v>40.833333333333329</v>
      </c>
      <c r="AG388" s="19">
        <f t="shared" si="81"/>
        <v>326.68611111111119</v>
      </c>
      <c r="AH388" s="19">
        <f t="shared" si="82"/>
        <v>40.833333333333329</v>
      </c>
      <c r="AI388" s="19">
        <f t="shared" si="83"/>
        <v>285.85277777777787</v>
      </c>
      <c r="AJ388" s="19">
        <f t="shared" si="84"/>
        <v>40.833333333333329</v>
      </c>
      <c r="AK388" s="20">
        <f t="shared" si="85"/>
        <v>245.01944444444456</v>
      </c>
    </row>
    <row r="389" spans="2:37" s="3" customFormat="1" ht="32.25" hidden="1" customHeight="1" outlineLevel="1" x14ac:dyDescent="0.2">
      <c r="B389" s="15" t="s">
        <v>391</v>
      </c>
      <c r="C389" s="16" t="s">
        <v>44</v>
      </c>
      <c r="D389" s="17">
        <v>144</v>
      </c>
      <c r="E389" s="10" t="s">
        <v>387</v>
      </c>
      <c r="F389" s="10" t="s">
        <v>283</v>
      </c>
      <c r="G389" s="11" t="s">
        <v>394</v>
      </c>
      <c r="H389" s="18" t="str">
        <f>IFERROR(INDEX(#REF!,MATCH(G389,#REF!,0)),G389)</f>
        <v>33000000091-УК НТМК</v>
      </c>
      <c r="I389" s="11"/>
      <c r="J389" s="11" t="s">
        <v>279</v>
      </c>
      <c r="K389" s="11"/>
      <c r="L389" s="11" t="s">
        <v>808</v>
      </c>
      <c r="M389" s="11">
        <v>0</v>
      </c>
      <c r="N389" s="19">
        <v>1948.1</v>
      </c>
      <c r="O389" s="22">
        <v>490</v>
      </c>
      <c r="P389" s="19">
        <v>3123.61</v>
      </c>
      <c r="Q389" s="19">
        <v>2633.61</v>
      </c>
      <c r="R389" s="13">
        <f t="shared" si="72"/>
        <v>490</v>
      </c>
      <c r="S389" s="11"/>
      <c r="T389" s="22">
        <v>23.8</v>
      </c>
      <c r="U389" s="11"/>
      <c r="V389" s="19">
        <v>3123.61</v>
      </c>
      <c r="W389" s="19">
        <v>2657.41</v>
      </c>
      <c r="X389" s="22">
        <v>466.2</v>
      </c>
      <c r="Y389" s="19">
        <f t="shared" si="73"/>
        <v>3.4027777777777777</v>
      </c>
      <c r="Z389" s="19">
        <f t="shared" si="74"/>
        <v>40.81388888888889</v>
      </c>
      <c r="AA389" s="19">
        <f t="shared" si="75"/>
        <v>449.18611111111113</v>
      </c>
      <c r="AB389" s="19">
        <f t="shared" si="76"/>
        <v>40.833333333333329</v>
      </c>
      <c r="AC389" s="19">
        <f t="shared" si="77"/>
        <v>408.35277777777782</v>
      </c>
      <c r="AD389" s="19">
        <f t="shared" si="78"/>
        <v>40.833333333333329</v>
      </c>
      <c r="AE389" s="19">
        <f t="shared" si="79"/>
        <v>367.5194444444445</v>
      </c>
      <c r="AF389" s="19">
        <f t="shared" si="80"/>
        <v>40.833333333333329</v>
      </c>
      <c r="AG389" s="19">
        <f t="shared" si="81"/>
        <v>326.68611111111119</v>
      </c>
      <c r="AH389" s="19">
        <f t="shared" si="82"/>
        <v>40.833333333333329</v>
      </c>
      <c r="AI389" s="19">
        <f t="shared" si="83"/>
        <v>285.85277777777787</v>
      </c>
      <c r="AJ389" s="19">
        <f t="shared" si="84"/>
        <v>40.833333333333329</v>
      </c>
      <c r="AK389" s="20">
        <f t="shared" si="85"/>
        <v>245.01944444444456</v>
      </c>
    </row>
    <row r="390" spans="2:37" s="3" customFormat="1" ht="74.25" hidden="1" customHeight="1" outlineLevel="1" x14ac:dyDescent="0.2">
      <c r="B390" s="15" t="s">
        <v>395</v>
      </c>
      <c r="C390" s="16" t="s">
        <v>44</v>
      </c>
      <c r="D390" s="17">
        <v>240</v>
      </c>
      <c r="E390" s="10" t="s">
        <v>396</v>
      </c>
      <c r="F390" s="10" t="s">
        <v>120</v>
      </c>
      <c r="G390" s="11" t="s">
        <v>397</v>
      </c>
      <c r="H390" s="18" t="str">
        <f>IFERROR(INDEX(#REF!,MATCH(G390,#REF!,0)),G390)</f>
        <v>33002000831-УК НТМК</v>
      </c>
      <c r="I390" s="11"/>
      <c r="J390" s="11" t="s">
        <v>279</v>
      </c>
      <c r="K390" s="11"/>
      <c r="L390" s="11" t="s">
        <v>808</v>
      </c>
      <c r="M390" s="11" t="s">
        <v>1212</v>
      </c>
      <c r="N390" s="19">
        <v>737647.51</v>
      </c>
      <c r="O390" s="19">
        <v>950053.72</v>
      </c>
      <c r="P390" s="19">
        <v>950053.72</v>
      </c>
      <c r="Q390" s="19">
        <v>510653.72</v>
      </c>
      <c r="R390" s="13">
        <f t="shared" si="72"/>
        <v>439400</v>
      </c>
      <c r="S390" s="11"/>
      <c r="T390" s="19">
        <v>27709.919999999998</v>
      </c>
      <c r="U390" s="11"/>
      <c r="V390" s="19">
        <v>950053.72</v>
      </c>
      <c r="W390" s="19">
        <v>538363.64</v>
      </c>
      <c r="X390" s="19">
        <v>411690.08</v>
      </c>
      <c r="Y390" s="19">
        <f t="shared" si="73"/>
        <v>3958.5571666666665</v>
      </c>
      <c r="Z390" s="19">
        <f t="shared" si="74"/>
        <v>47502.705833333326</v>
      </c>
      <c r="AA390" s="19">
        <f t="shared" si="75"/>
        <v>391897.29416666669</v>
      </c>
      <c r="AB390" s="19">
        <f t="shared" si="76"/>
        <v>47502.686000000002</v>
      </c>
      <c r="AC390" s="19">
        <f t="shared" si="77"/>
        <v>344394.6081666667</v>
      </c>
      <c r="AD390" s="19">
        <f t="shared" si="78"/>
        <v>47502.686000000002</v>
      </c>
      <c r="AE390" s="19">
        <f t="shared" si="79"/>
        <v>296891.92216666671</v>
      </c>
      <c r="AF390" s="19">
        <f t="shared" si="80"/>
        <v>47502.686000000002</v>
      </c>
      <c r="AG390" s="19">
        <f t="shared" si="81"/>
        <v>249389.23616666673</v>
      </c>
      <c r="AH390" s="19">
        <f t="shared" si="82"/>
        <v>47502.686000000002</v>
      </c>
      <c r="AI390" s="19">
        <f t="shared" si="83"/>
        <v>201886.55016666674</v>
      </c>
      <c r="AJ390" s="19">
        <f t="shared" si="84"/>
        <v>47502.686000000002</v>
      </c>
      <c r="AK390" s="20">
        <f t="shared" si="85"/>
        <v>154383.86416666675</v>
      </c>
    </row>
    <row r="391" spans="2:37" s="3" customFormat="1" ht="53.25" hidden="1" customHeight="1" outlineLevel="1" x14ac:dyDescent="0.2">
      <c r="B391" s="15" t="s">
        <v>398</v>
      </c>
      <c r="C391" s="16" t="s">
        <v>44</v>
      </c>
      <c r="D391" s="17">
        <v>240</v>
      </c>
      <c r="E391" s="10" t="s">
        <v>150</v>
      </c>
      <c r="F391" s="10" t="s">
        <v>283</v>
      </c>
      <c r="G391" s="11" t="s">
        <v>399</v>
      </c>
      <c r="H391" s="18" t="str">
        <f>IFERROR(INDEX(#REF!,MATCH(G391,#REF!,0)),G391)</f>
        <v>33000000143-УК НТМК</v>
      </c>
      <c r="I391" s="11"/>
      <c r="J391" s="11" t="s">
        <v>279</v>
      </c>
      <c r="K391" s="11"/>
      <c r="L391" s="11" t="s">
        <v>808</v>
      </c>
      <c r="M391" s="11">
        <v>0</v>
      </c>
      <c r="N391" s="19">
        <v>11700000</v>
      </c>
      <c r="O391" s="19">
        <v>13908756.619999999</v>
      </c>
      <c r="P391" s="19">
        <v>13908756.619999999</v>
      </c>
      <c r="Q391" s="19">
        <v>7475956.6200000001</v>
      </c>
      <c r="R391" s="13">
        <f t="shared" si="72"/>
        <v>6432799.9999999991</v>
      </c>
      <c r="S391" s="11"/>
      <c r="T391" s="19">
        <v>405672.05</v>
      </c>
      <c r="U391" s="11"/>
      <c r="V391" s="19">
        <v>13908756.619999999</v>
      </c>
      <c r="W391" s="19">
        <v>7881628.6699999999</v>
      </c>
      <c r="X391" s="19">
        <v>6027127.9500000002</v>
      </c>
      <c r="Y391" s="19">
        <f t="shared" si="73"/>
        <v>57953.152583333329</v>
      </c>
      <c r="Z391" s="19">
        <f t="shared" si="74"/>
        <v>695437.81291666662</v>
      </c>
      <c r="AA391" s="19">
        <f t="shared" si="75"/>
        <v>5737362.1870833328</v>
      </c>
      <c r="AB391" s="19">
        <f t="shared" si="76"/>
        <v>695437.83100000001</v>
      </c>
      <c r="AC391" s="19">
        <f t="shared" si="77"/>
        <v>5041924.3560833326</v>
      </c>
      <c r="AD391" s="19">
        <f t="shared" si="78"/>
        <v>695437.83100000001</v>
      </c>
      <c r="AE391" s="19">
        <f t="shared" si="79"/>
        <v>4346486.5250833323</v>
      </c>
      <c r="AF391" s="19">
        <f t="shared" si="80"/>
        <v>695437.83100000001</v>
      </c>
      <c r="AG391" s="19">
        <f t="shared" si="81"/>
        <v>3651048.6940833321</v>
      </c>
      <c r="AH391" s="19">
        <f t="shared" si="82"/>
        <v>695437.83100000001</v>
      </c>
      <c r="AI391" s="19">
        <f t="shared" si="83"/>
        <v>2955610.8630833318</v>
      </c>
      <c r="AJ391" s="19">
        <f t="shared" si="84"/>
        <v>695437.83100000001</v>
      </c>
      <c r="AK391" s="20">
        <f t="shared" si="85"/>
        <v>2260173.0320833316</v>
      </c>
    </row>
    <row r="392" spans="2:37" s="3" customFormat="1" ht="53.25" hidden="1" customHeight="1" outlineLevel="1" x14ac:dyDescent="0.2">
      <c r="B392" s="15" t="s">
        <v>400</v>
      </c>
      <c r="C392" s="16" t="s">
        <v>44</v>
      </c>
      <c r="D392" s="17">
        <v>240</v>
      </c>
      <c r="E392" s="10" t="s">
        <v>150</v>
      </c>
      <c r="F392" s="10" t="s">
        <v>283</v>
      </c>
      <c r="G392" s="11" t="s">
        <v>401</v>
      </c>
      <c r="H392" s="18" t="str">
        <f>IFERROR(INDEX(#REF!,MATCH(G392,#REF!,0)),G392)</f>
        <v>33000000144-УК НТМК</v>
      </c>
      <c r="I392" s="11"/>
      <c r="J392" s="11" t="s">
        <v>279</v>
      </c>
      <c r="K392" s="11"/>
      <c r="L392" s="11" t="s">
        <v>808</v>
      </c>
      <c r="M392" s="11">
        <v>0</v>
      </c>
      <c r="N392" s="19">
        <v>13650000</v>
      </c>
      <c r="O392" s="19">
        <v>18931243.219999999</v>
      </c>
      <c r="P392" s="19">
        <v>18931243.219999999</v>
      </c>
      <c r="Q392" s="19">
        <v>10175543.220000001</v>
      </c>
      <c r="R392" s="13">
        <f t="shared" si="72"/>
        <v>8755699.9999999981</v>
      </c>
      <c r="S392" s="11"/>
      <c r="T392" s="19">
        <v>552161.26</v>
      </c>
      <c r="U392" s="11"/>
      <c r="V392" s="19">
        <v>18931243.219999999</v>
      </c>
      <c r="W392" s="19">
        <v>10727704.48</v>
      </c>
      <c r="X392" s="19">
        <v>8203538.7400000002</v>
      </c>
      <c r="Y392" s="19">
        <f t="shared" si="73"/>
        <v>78880.180083333325</v>
      </c>
      <c r="Z392" s="19">
        <f t="shared" si="74"/>
        <v>946562.16041666665</v>
      </c>
      <c r="AA392" s="19">
        <f t="shared" si="75"/>
        <v>7809137.8395833317</v>
      </c>
      <c r="AB392" s="19">
        <f t="shared" si="76"/>
        <v>946562.16099999985</v>
      </c>
      <c r="AC392" s="19">
        <f t="shared" si="77"/>
        <v>6862575.6785833314</v>
      </c>
      <c r="AD392" s="19">
        <f t="shared" si="78"/>
        <v>946562.16099999985</v>
      </c>
      <c r="AE392" s="19">
        <f t="shared" si="79"/>
        <v>5916013.5175833311</v>
      </c>
      <c r="AF392" s="19">
        <f t="shared" si="80"/>
        <v>946562.16099999985</v>
      </c>
      <c r="AG392" s="19">
        <f t="shared" si="81"/>
        <v>4969451.3565833308</v>
      </c>
      <c r="AH392" s="19">
        <f t="shared" si="82"/>
        <v>946562.16099999985</v>
      </c>
      <c r="AI392" s="19">
        <f t="shared" si="83"/>
        <v>4022889.1955833309</v>
      </c>
      <c r="AJ392" s="19">
        <f t="shared" si="84"/>
        <v>946562.16099999985</v>
      </c>
      <c r="AK392" s="20">
        <f t="shared" si="85"/>
        <v>3076327.0345833311</v>
      </c>
    </row>
    <row r="393" spans="2:37" s="3" customFormat="1" ht="53.25" hidden="1" customHeight="1" outlineLevel="1" x14ac:dyDescent="0.2">
      <c r="B393" s="15" t="s">
        <v>402</v>
      </c>
      <c r="C393" s="16" t="s">
        <v>44</v>
      </c>
      <c r="D393" s="17">
        <v>240</v>
      </c>
      <c r="E393" s="10" t="s">
        <v>150</v>
      </c>
      <c r="F393" s="10" t="s">
        <v>283</v>
      </c>
      <c r="G393" s="11" t="s">
        <v>403</v>
      </c>
      <c r="H393" s="18" t="str">
        <f>IFERROR(INDEX(#REF!,MATCH(G393,#REF!,0)),G393)</f>
        <v>33000000149-УК НТМК</v>
      </c>
      <c r="I393" s="11"/>
      <c r="J393" s="11" t="s">
        <v>279</v>
      </c>
      <c r="K393" s="11"/>
      <c r="L393" s="11" t="s">
        <v>808</v>
      </c>
      <c r="M393" s="11">
        <v>0</v>
      </c>
      <c r="N393" s="19">
        <v>8750000</v>
      </c>
      <c r="O393" s="19">
        <v>5091675.12</v>
      </c>
      <c r="P393" s="19">
        <v>5091675.12</v>
      </c>
      <c r="Q393" s="19">
        <v>2736775.12</v>
      </c>
      <c r="R393" s="13">
        <f t="shared" si="72"/>
        <v>2354900</v>
      </c>
      <c r="S393" s="11"/>
      <c r="T393" s="19">
        <v>148507.17000000001</v>
      </c>
      <c r="U393" s="11"/>
      <c r="V393" s="19">
        <v>5091675.12</v>
      </c>
      <c r="W393" s="19">
        <v>2885282.29</v>
      </c>
      <c r="X393" s="19">
        <v>2206392.83</v>
      </c>
      <c r="Y393" s="19">
        <f t="shared" si="73"/>
        <v>21215.313000000002</v>
      </c>
      <c r="Z393" s="19">
        <f t="shared" si="74"/>
        <v>254583.73500000002</v>
      </c>
      <c r="AA393" s="19">
        <f t="shared" si="75"/>
        <v>2100316.2650000001</v>
      </c>
      <c r="AB393" s="19">
        <f t="shared" si="76"/>
        <v>254583.75600000002</v>
      </c>
      <c r="AC393" s="19">
        <f t="shared" si="77"/>
        <v>1845732.5090000001</v>
      </c>
      <c r="AD393" s="19">
        <f t="shared" si="78"/>
        <v>254583.75600000002</v>
      </c>
      <c r="AE393" s="19">
        <f t="shared" si="79"/>
        <v>1591148.753</v>
      </c>
      <c r="AF393" s="19">
        <f t="shared" si="80"/>
        <v>254583.75600000002</v>
      </c>
      <c r="AG393" s="19">
        <f t="shared" si="81"/>
        <v>1336564.997</v>
      </c>
      <c r="AH393" s="19">
        <f t="shared" si="82"/>
        <v>254583.75600000002</v>
      </c>
      <c r="AI393" s="19">
        <f t="shared" si="83"/>
        <v>1081981.2409999999</v>
      </c>
      <c r="AJ393" s="19">
        <f t="shared" si="84"/>
        <v>254583.75600000002</v>
      </c>
      <c r="AK393" s="20">
        <f t="shared" si="85"/>
        <v>827397.48499999987</v>
      </c>
    </row>
    <row r="394" spans="2:37" s="3" customFormat="1" ht="53.25" hidden="1" customHeight="1" outlineLevel="1" x14ac:dyDescent="0.2">
      <c r="B394" s="15" t="s">
        <v>404</v>
      </c>
      <c r="C394" s="16" t="s">
        <v>44</v>
      </c>
      <c r="D394" s="17">
        <v>240</v>
      </c>
      <c r="E394" s="10" t="s">
        <v>150</v>
      </c>
      <c r="F394" s="10" t="s">
        <v>283</v>
      </c>
      <c r="G394" s="11" t="s">
        <v>405</v>
      </c>
      <c r="H394" s="18" t="str">
        <f>IFERROR(INDEX(#REF!,MATCH(G394,#REF!,0)),G394)</f>
        <v>33000000150-УК НТМК</v>
      </c>
      <c r="I394" s="11"/>
      <c r="J394" s="11" t="s">
        <v>279</v>
      </c>
      <c r="K394" s="11"/>
      <c r="L394" s="11" t="s">
        <v>808</v>
      </c>
      <c r="M394" s="11">
        <v>0</v>
      </c>
      <c r="N394" s="19">
        <v>8750000</v>
      </c>
      <c r="O394" s="19">
        <v>5091675.12</v>
      </c>
      <c r="P394" s="19">
        <v>5091675.12</v>
      </c>
      <c r="Q394" s="19">
        <v>2736775.12</v>
      </c>
      <c r="R394" s="13">
        <f t="shared" si="72"/>
        <v>2354900</v>
      </c>
      <c r="S394" s="11"/>
      <c r="T394" s="19">
        <v>148507.17000000001</v>
      </c>
      <c r="U394" s="11"/>
      <c r="V394" s="19">
        <v>5091675.12</v>
      </c>
      <c r="W394" s="19">
        <v>2885282.29</v>
      </c>
      <c r="X394" s="19">
        <v>2206392.83</v>
      </c>
      <c r="Y394" s="19">
        <f t="shared" si="73"/>
        <v>21215.313000000002</v>
      </c>
      <c r="Z394" s="19">
        <f t="shared" si="74"/>
        <v>254583.73500000002</v>
      </c>
      <c r="AA394" s="19">
        <f t="shared" si="75"/>
        <v>2100316.2650000001</v>
      </c>
      <c r="AB394" s="19">
        <f t="shared" si="76"/>
        <v>254583.75600000002</v>
      </c>
      <c r="AC394" s="19">
        <f t="shared" si="77"/>
        <v>1845732.5090000001</v>
      </c>
      <c r="AD394" s="19">
        <f t="shared" si="78"/>
        <v>254583.75600000002</v>
      </c>
      <c r="AE394" s="19">
        <f t="shared" si="79"/>
        <v>1591148.753</v>
      </c>
      <c r="AF394" s="19">
        <f t="shared" si="80"/>
        <v>254583.75600000002</v>
      </c>
      <c r="AG394" s="19">
        <f t="shared" si="81"/>
        <v>1336564.997</v>
      </c>
      <c r="AH394" s="19">
        <f t="shared" si="82"/>
        <v>254583.75600000002</v>
      </c>
      <c r="AI394" s="19">
        <f t="shared" si="83"/>
        <v>1081981.2409999999</v>
      </c>
      <c r="AJ394" s="19">
        <f t="shared" si="84"/>
        <v>254583.75600000002</v>
      </c>
      <c r="AK394" s="20">
        <f t="shared" si="85"/>
        <v>827397.48499999987</v>
      </c>
    </row>
    <row r="395" spans="2:37" s="3" customFormat="1" ht="53.25" hidden="1" customHeight="1" outlineLevel="1" x14ac:dyDescent="0.2">
      <c r="B395" s="15" t="s">
        <v>406</v>
      </c>
      <c r="C395" s="16" t="s">
        <v>44</v>
      </c>
      <c r="D395" s="17">
        <v>177</v>
      </c>
      <c r="E395" s="10" t="s">
        <v>407</v>
      </c>
      <c r="F395" s="10" t="s">
        <v>283</v>
      </c>
      <c r="G395" s="11" t="s">
        <v>408</v>
      </c>
      <c r="H395" s="18" t="str">
        <f>IFERROR(INDEX(#REF!,MATCH(G395,#REF!,0)),G395)</f>
        <v>33000000213-УК НТМК</v>
      </c>
      <c r="I395" s="11"/>
      <c r="J395" s="11" t="s">
        <v>279</v>
      </c>
      <c r="K395" s="11"/>
      <c r="L395" s="11" t="s">
        <v>808</v>
      </c>
      <c r="M395" s="11">
        <v>0</v>
      </c>
      <c r="N395" s="19">
        <v>1396946.2</v>
      </c>
      <c r="O395" s="19">
        <v>2360000.19</v>
      </c>
      <c r="P395" s="19">
        <v>2360000.19</v>
      </c>
      <c r="Q395" s="19">
        <v>1720000.19</v>
      </c>
      <c r="R395" s="13">
        <f t="shared" ref="R395:R458" si="86">P395-Q395</f>
        <v>640000</v>
      </c>
      <c r="S395" s="11"/>
      <c r="T395" s="19">
        <v>93333.31</v>
      </c>
      <c r="U395" s="11"/>
      <c r="V395" s="19">
        <v>2360000.19</v>
      </c>
      <c r="W395" s="19">
        <v>1813333.5</v>
      </c>
      <c r="X395" s="19">
        <v>546666.68999999994</v>
      </c>
      <c r="Y395" s="19">
        <f t="shared" ref="Y395:Y458" si="87">O395/D395</f>
        <v>13333.334406779661</v>
      </c>
      <c r="Z395" s="19">
        <f t="shared" si="74"/>
        <v>159999.9820338983</v>
      </c>
      <c r="AA395" s="19">
        <f t="shared" si="75"/>
        <v>480000.0179661017</v>
      </c>
      <c r="AB395" s="19">
        <f t="shared" si="76"/>
        <v>160000.01288135594</v>
      </c>
      <c r="AC395" s="19">
        <f t="shared" si="77"/>
        <v>320000.00508474576</v>
      </c>
      <c r="AD395" s="19">
        <f t="shared" si="78"/>
        <v>160000.01288135594</v>
      </c>
      <c r="AE395" s="19">
        <f t="shared" si="79"/>
        <v>159999.99220338982</v>
      </c>
      <c r="AF395" s="19">
        <f t="shared" si="80"/>
        <v>159999.99220338982</v>
      </c>
      <c r="AG395" s="19">
        <f t="shared" si="81"/>
        <v>0</v>
      </c>
      <c r="AH395" s="19">
        <f t="shared" si="82"/>
        <v>0</v>
      </c>
      <c r="AI395" s="19">
        <f t="shared" si="83"/>
        <v>0</v>
      </c>
      <c r="AJ395" s="19">
        <f t="shared" si="84"/>
        <v>0</v>
      </c>
      <c r="AK395" s="20">
        <f t="shared" si="85"/>
        <v>0</v>
      </c>
    </row>
    <row r="396" spans="2:37" s="3" customFormat="1" ht="53.25" hidden="1" customHeight="1" outlineLevel="1" x14ac:dyDescent="0.2">
      <c r="B396" s="15" t="s">
        <v>409</v>
      </c>
      <c r="C396" s="16" t="s">
        <v>44</v>
      </c>
      <c r="D396" s="17">
        <v>111</v>
      </c>
      <c r="E396" s="10" t="s">
        <v>117</v>
      </c>
      <c r="F396" s="10" t="s">
        <v>86</v>
      </c>
      <c r="G396" s="11" t="s">
        <v>410</v>
      </c>
      <c r="H396" s="18" t="str">
        <f>IFERROR(INDEX(#REF!,MATCH(G396,#REF!,0)),G396)</f>
        <v>33000000228-УК НТМК</v>
      </c>
      <c r="I396" s="11"/>
      <c r="J396" s="11" t="s">
        <v>279</v>
      </c>
      <c r="K396" s="11"/>
      <c r="L396" s="11" t="s">
        <v>808</v>
      </c>
      <c r="M396" s="11">
        <v>0</v>
      </c>
      <c r="N396" s="19">
        <v>21671407.18</v>
      </c>
      <c r="O396" s="19">
        <v>14192800</v>
      </c>
      <c r="P396" s="19">
        <v>30235846.82</v>
      </c>
      <c r="Q396" s="19">
        <v>16043046.82</v>
      </c>
      <c r="R396" s="13">
        <f t="shared" si="86"/>
        <v>14192800</v>
      </c>
      <c r="S396" s="11"/>
      <c r="T396" s="19">
        <v>895041.42</v>
      </c>
      <c r="U396" s="11"/>
      <c r="V396" s="19">
        <v>30235846.82</v>
      </c>
      <c r="W396" s="19">
        <v>16938088.239999998</v>
      </c>
      <c r="X396" s="19">
        <v>13297758.58</v>
      </c>
      <c r="Y396" s="19">
        <f t="shared" si="87"/>
        <v>127863.06306306306</v>
      </c>
      <c r="Z396" s="19">
        <f t="shared" ref="Z396:Z459" si="88">MIN((T396+Y396*5),(P396-Q396))</f>
        <v>1534356.7353153154</v>
      </c>
      <c r="AA396" s="19">
        <f t="shared" ref="AA396:AA459" si="89">P396-Q396-Z396</f>
        <v>12658443.264684685</v>
      </c>
      <c r="AB396" s="19">
        <f t="shared" ref="AB396:AB459" si="90">MIN(AA396,Y396*12)</f>
        <v>1534356.7567567567</v>
      </c>
      <c r="AC396" s="19">
        <f t="shared" ref="AC396:AC459" si="91">AA396-AB396</f>
        <v>11124086.507927928</v>
      </c>
      <c r="AD396" s="19">
        <f t="shared" ref="AD396:AD459" si="92">MIN(AB396,AC396)</f>
        <v>1534356.7567567567</v>
      </c>
      <c r="AE396" s="19">
        <f t="shared" ref="AE396:AE459" si="93">AC396-AD396</f>
        <v>9589729.7511711717</v>
      </c>
      <c r="AF396" s="19">
        <f t="shared" ref="AF396:AF459" si="94">MIN(AD396,AE396)</f>
        <v>1534356.7567567567</v>
      </c>
      <c r="AG396" s="19">
        <f t="shared" ref="AG396:AG459" si="95">AE396-AF396</f>
        <v>8055372.9944144152</v>
      </c>
      <c r="AH396" s="19">
        <f t="shared" ref="AH396:AH459" si="96">MIN(AF396,AG396)</f>
        <v>1534356.7567567567</v>
      </c>
      <c r="AI396" s="19">
        <f t="shared" ref="AI396:AI459" si="97">AG396-AH396</f>
        <v>6521016.2376576588</v>
      </c>
      <c r="AJ396" s="19">
        <f t="shared" ref="AJ396:AJ459" si="98">MIN(AH396,AI396)</f>
        <v>1534356.7567567567</v>
      </c>
      <c r="AK396" s="20">
        <f t="shared" ref="AK396:AK459" si="99">AI396-AJ396</f>
        <v>4986659.4809009023</v>
      </c>
    </row>
    <row r="397" spans="2:37" s="3" customFormat="1" ht="42.75" hidden="1" customHeight="1" outlineLevel="1" x14ac:dyDescent="0.2">
      <c r="B397" s="15" t="s">
        <v>411</v>
      </c>
      <c r="C397" s="16" t="s">
        <v>44</v>
      </c>
      <c r="D397" s="17">
        <v>177</v>
      </c>
      <c r="E397" s="10" t="s">
        <v>138</v>
      </c>
      <c r="F397" s="10" t="s">
        <v>86</v>
      </c>
      <c r="G397" s="11" t="s">
        <v>412</v>
      </c>
      <c r="H397" s="18" t="str">
        <f>IFERROR(INDEX(#REF!,MATCH(G397,#REF!,0)),G397)</f>
        <v>33000000231-УК НТМК</v>
      </c>
      <c r="I397" s="11"/>
      <c r="J397" s="11" t="s">
        <v>279</v>
      </c>
      <c r="K397" s="11"/>
      <c r="L397" s="11" t="s">
        <v>808</v>
      </c>
      <c r="M397" s="11">
        <v>0</v>
      </c>
      <c r="N397" s="19">
        <v>552222.44999999995</v>
      </c>
      <c r="O397" s="19">
        <v>1073062.6499999999</v>
      </c>
      <c r="P397" s="19">
        <v>1073062.6499999999</v>
      </c>
      <c r="Q397" s="19">
        <v>782062.65</v>
      </c>
      <c r="R397" s="13">
        <f t="shared" si="86"/>
        <v>290999.99999999988</v>
      </c>
      <c r="S397" s="11"/>
      <c r="T397" s="19">
        <v>42437.5</v>
      </c>
      <c r="U397" s="11"/>
      <c r="V397" s="19">
        <v>1073062.6499999999</v>
      </c>
      <c r="W397" s="19">
        <v>824500.15</v>
      </c>
      <c r="X397" s="19">
        <v>248562.5</v>
      </c>
      <c r="Y397" s="19">
        <f t="shared" si="87"/>
        <v>6062.5008474576262</v>
      </c>
      <c r="Z397" s="19">
        <f t="shared" si="88"/>
        <v>72750.004237288129</v>
      </c>
      <c r="AA397" s="19">
        <f t="shared" si="89"/>
        <v>218249.99576271174</v>
      </c>
      <c r="AB397" s="19">
        <f t="shared" si="90"/>
        <v>72750.010169491521</v>
      </c>
      <c r="AC397" s="19">
        <f t="shared" si="91"/>
        <v>145499.98559322022</v>
      </c>
      <c r="AD397" s="19">
        <f t="shared" si="92"/>
        <v>72750.010169491521</v>
      </c>
      <c r="AE397" s="19">
        <f t="shared" si="93"/>
        <v>72749.975423728698</v>
      </c>
      <c r="AF397" s="19">
        <f t="shared" si="94"/>
        <v>72749.975423728698</v>
      </c>
      <c r="AG397" s="19">
        <f t="shared" si="95"/>
        <v>0</v>
      </c>
      <c r="AH397" s="19">
        <f t="shared" si="96"/>
        <v>0</v>
      </c>
      <c r="AI397" s="19">
        <f t="shared" si="97"/>
        <v>0</v>
      </c>
      <c r="AJ397" s="19">
        <f t="shared" si="98"/>
        <v>0</v>
      </c>
      <c r="AK397" s="20">
        <f t="shared" si="99"/>
        <v>0</v>
      </c>
    </row>
    <row r="398" spans="2:37" s="3" customFormat="1" ht="53.25" hidden="1" customHeight="1" outlineLevel="1" x14ac:dyDescent="0.2">
      <c r="B398" s="15" t="s">
        <v>413</v>
      </c>
      <c r="C398" s="16" t="s">
        <v>44</v>
      </c>
      <c r="D398" s="17">
        <v>177</v>
      </c>
      <c r="E398" s="10" t="s">
        <v>407</v>
      </c>
      <c r="F398" s="10" t="s">
        <v>283</v>
      </c>
      <c r="G398" s="11" t="s">
        <v>414</v>
      </c>
      <c r="H398" s="18" t="str">
        <f>IFERROR(INDEX(#REF!,MATCH(G398,#REF!,0)),G398)</f>
        <v>33000000232-УК НТМК</v>
      </c>
      <c r="I398" s="11"/>
      <c r="J398" s="11" t="s">
        <v>279</v>
      </c>
      <c r="K398" s="11"/>
      <c r="L398" s="11" t="s">
        <v>808</v>
      </c>
      <c r="M398" s="11">
        <v>0</v>
      </c>
      <c r="N398" s="19">
        <v>1062936</v>
      </c>
      <c r="O398" s="19">
        <v>1616231.31</v>
      </c>
      <c r="P398" s="19">
        <v>1616231.31</v>
      </c>
      <c r="Q398" s="19">
        <v>1177931.31</v>
      </c>
      <c r="R398" s="13">
        <f t="shared" si="86"/>
        <v>438300</v>
      </c>
      <c r="S398" s="11"/>
      <c r="T398" s="19">
        <v>63918.75</v>
      </c>
      <c r="U398" s="11"/>
      <c r="V398" s="19">
        <v>1616231.31</v>
      </c>
      <c r="W398" s="19">
        <v>1241850.06</v>
      </c>
      <c r="X398" s="19">
        <v>374381.25</v>
      </c>
      <c r="Y398" s="19">
        <f t="shared" si="87"/>
        <v>9131.2503389830508</v>
      </c>
      <c r="Z398" s="19">
        <f t="shared" si="88"/>
        <v>109575.00169491526</v>
      </c>
      <c r="AA398" s="19">
        <f t="shared" si="89"/>
        <v>328724.99830508477</v>
      </c>
      <c r="AB398" s="19">
        <f t="shared" si="90"/>
        <v>109575.0040677966</v>
      </c>
      <c r="AC398" s="19">
        <f t="shared" si="91"/>
        <v>219149.99423728816</v>
      </c>
      <c r="AD398" s="19">
        <f t="shared" si="92"/>
        <v>109575.0040677966</v>
      </c>
      <c r="AE398" s="19">
        <f t="shared" si="93"/>
        <v>109574.99016949156</v>
      </c>
      <c r="AF398" s="19">
        <f t="shared" si="94"/>
        <v>109574.99016949156</v>
      </c>
      <c r="AG398" s="19">
        <f t="shared" si="95"/>
        <v>0</v>
      </c>
      <c r="AH398" s="19">
        <f t="shared" si="96"/>
        <v>0</v>
      </c>
      <c r="AI398" s="19">
        <f t="shared" si="97"/>
        <v>0</v>
      </c>
      <c r="AJ398" s="19">
        <f t="shared" si="98"/>
        <v>0</v>
      </c>
      <c r="AK398" s="20">
        <f t="shared" si="99"/>
        <v>0</v>
      </c>
    </row>
    <row r="399" spans="2:37" s="3" customFormat="1" ht="53.25" hidden="1" customHeight="1" outlineLevel="1" x14ac:dyDescent="0.2">
      <c r="B399" s="15" t="s">
        <v>415</v>
      </c>
      <c r="C399" s="16" t="s">
        <v>44</v>
      </c>
      <c r="D399" s="17">
        <v>240</v>
      </c>
      <c r="E399" s="10" t="s">
        <v>150</v>
      </c>
      <c r="F399" s="10" t="s">
        <v>81</v>
      </c>
      <c r="G399" s="11" t="s">
        <v>416</v>
      </c>
      <c r="H399" s="18" t="str">
        <f>IFERROR(INDEX(#REF!,MATCH(G399,#REF!,0)),G399)</f>
        <v>33000000312-УК НТМК</v>
      </c>
      <c r="I399" s="11"/>
      <c r="J399" s="11" t="s">
        <v>279</v>
      </c>
      <c r="K399" s="11"/>
      <c r="L399" s="11" t="s">
        <v>808</v>
      </c>
      <c r="M399" s="11">
        <v>0</v>
      </c>
      <c r="N399" s="19">
        <v>18750000</v>
      </c>
      <c r="O399" s="19">
        <v>15193513.609999999</v>
      </c>
      <c r="P399" s="19">
        <v>15193513.609999999</v>
      </c>
      <c r="Q399" s="19">
        <v>8166513.6100000003</v>
      </c>
      <c r="R399" s="13">
        <f t="shared" si="86"/>
        <v>7026999.9999999991</v>
      </c>
      <c r="S399" s="11"/>
      <c r="T399" s="19">
        <v>443144.17</v>
      </c>
      <c r="U399" s="11"/>
      <c r="V399" s="19">
        <v>15193513.609999999</v>
      </c>
      <c r="W399" s="19">
        <v>8609657.7799999993</v>
      </c>
      <c r="X399" s="19">
        <v>6583855.8300000001</v>
      </c>
      <c r="Y399" s="19">
        <f t="shared" si="87"/>
        <v>63306.30670833333</v>
      </c>
      <c r="Z399" s="19">
        <f t="shared" si="88"/>
        <v>759675.70354166662</v>
      </c>
      <c r="AA399" s="19">
        <f t="shared" si="89"/>
        <v>6267324.2964583328</v>
      </c>
      <c r="AB399" s="19">
        <f t="shared" si="90"/>
        <v>759675.68050000002</v>
      </c>
      <c r="AC399" s="19">
        <f t="shared" si="91"/>
        <v>5507648.615958333</v>
      </c>
      <c r="AD399" s="19">
        <f t="shared" si="92"/>
        <v>759675.68050000002</v>
      </c>
      <c r="AE399" s="19">
        <f t="shared" si="93"/>
        <v>4747972.9354583332</v>
      </c>
      <c r="AF399" s="19">
        <f t="shared" si="94"/>
        <v>759675.68050000002</v>
      </c>
      <c r="AG399" s="19">
        <f t="shared" si="95"/>
        <v>3988297.2549583334</v>
      </c>
      <c r="AH399" s="19">
        <f t="shared" si="96"/>
        <v>759675.68050000002</v>
      </c>
      <c r="AI399" s="19">
        <f t="shared" si="97"/>
        <v>3228621.5744583337</v>
      </c>
      <c r="AJ399" s="19">
        <f t="shared" si="98"/>
        <v>759675.68050000002</v>
      </c>
      <c r="AK399" s="20">
        <f t="shared" si="99"/>
        <v>2468945.8939583339</v>
      </c>
    </row>
    <row r="400" spans="2:37" s="3" customFormat="1" ht="42.75" hidden="1" customHeight="1" outlineLevel="1" x14ac:dyDescent="0.2">
      <c r="B400" s="15" t="s">
        <v>417</v>
      </c>
      <c r="C400" s="16" t="s">
        <v>44</v>
      </c>
      <c r="D400" s="17">
        <v>240</v>
      </c>
      <c r="E400" s="10" t="s">
        <v>159</v>
      </c>
      <c r="F400" s="10" t="s">
        <v>81</v>
      </c>
      <c r="G400" s="11" t="s">
        <v>418</v>
      </c>
      <c r="H400" s="18" t="str">
        <f>IFERROR(INDEX(#REF!,MATCH(G400,#REF!,0)),G400)</f>
        <v>33000000452-УК НТМК</v>
      </c>
      <c r="I400" s="11"/>
      <c r="J400" s="11" t="s">
        <v>279</v>
      </c>
      <c r="K400" s="11"/>
      <c r="L400" s="11" t="s">
        <v>808</v>
      </c>
      <c r="M400" s="11">
        <v>0</v>
      </c>
      <c r="N400" s="19">
        <v>513000</v>
      </c>
      <c r="O400" s="19">
        <v>609945.71</v>
      </c>
      <c r="P400" s="19">
        <v>609945.71</v>
      </c>
      <c r="Q400" s="19">
        <v>327845.71000000002</v>
      </c>
      <c r="R400" s="13">
        <f t="shared" si="86"/>
        <v>282099.99999999994</v>
      </c>
      <c r="S400" s="11"/>
      <c r="T400" s="19">
        <v>17790.080000000002</v>
      </c>
      <c r="U400" s="11"/>
      <c r="V400" s="19">
        <v>609945.71</v>
      </c>
      <c r="W400" s="19">
        <v>345635.79</v>
      </c>
      <c r="X400" s="19">
        <v>264309.92</v>
      </c>
      <c r="Y400" s="19">
        <f t="shared" si="87"/>
        <v>2541.440458333333</v>
      </c>
      <c r="Z400" s="19">
        <f t="shared" si="88"/>
        <v>30497.282291666666</v>
      </c>
      <c r="AA400" s="19">
        <f t="shared" si="89"/>
        <v>251602.71770833328</v>
      </c>
      <c r="AB400" s="19">
        <f t="shared" si="90"/>
        <v>30497.285499999998</v>
      </c>
      <c r="AC400" s="19">
        <f t="shared" si="91"/>
        <v>221105.43220833328</v>
      </c>
      <c r="AD400" s="19">
        <f t="shared" si="92"/>
        <v>30497.285499999998</v>
      </c>
      <c r="AE400" s="19">
        <f t="shared" si="93"/>
        <v>190608.14670833328</v>
      </c>
      <c r="AF400" s="19">
        <f t="shared" si="94"/>
        <v>30497.285499999998</v>
      </c>
      <c r="AG400" s="19">
        <f t="shared" si="95"/>
        <v>160110.86120833328</v>
      </c>
      <c r="AH400" s="19">
        <f t="shared" si="96"/>
        <v>30497.285499999998</v>
      </c>
      <c r="AI400" s="19">
        <f t="shared" si="97"/>
        <v>129613.57570833329</v>
      </c>
      <c r="AJ400" s="19">
        <f t="shared" si="98"/>
        <v>30497.285499999998</v>
      </c>
      <c r="AK400" s="20">
        <f t="shared" si="99"/>
        <v>99116.290208333288</v>
      </c>
    </row>
    <row r="401" spans="2:37" s="3" customFormat="1" ht="42.75" hidden="1" customHeight="1" outlineLevel="1" x14ac:dyDescent="0.2">
      <c r="B401" s="15" t="s">
        <v>419</v>
      </c>
      <c r="C401" s="16" t="s">
        <v>44</v>
      </c>
      <c r="D401" s="17">
        <v>240</v>
      </c>
      <c r="E401" s="10" t="s">
        <v>159</v>
      </c>
      <c r="F401" s="10" t="s">
        <v>81</v>
      </c>
      <c r="G401" s="11" t="s">
        <v>420</v>
      </c>
      <c r="H401" s="18" t="str">
        <f>IFERROR(INDEX(#REF!,MATCH(G401,#REF!,0)),G401)</f>
        <v>33000000453-УК НТМК</v>
      </c>
      <c r="I401" s="11"/>
      <c r="J401" s="11" t="s">
        <v>279</v>
      </c>
      <c r="K401" s="11"/>
      <c r="L401" s="11" t="s">
        <v>808</v>
      </c>
      <c r="M401" s="11">
        <v>0</v>
      </c>
      <c r="N401" s="19">
        <v>462000</v>
      </c>
      <c r="O401" s="19">
        <v>549189.07999999996</v>
      </c>
      <c r="P401" s="19">
        <v>549189.07999999996</v>
      </c>
      <c r="Q401" s="19">
        <v>295189.08</v>
      </c>
      <c r="R401" s="13">
        <f t="shared" si="86"/>
        <v>253999.99999999994</v>
      </c>
      <c r="S401" s="11"/>
      <c r="T401" s="19">
        <v>16018.03</v>
      </c>
      <c r="U401" s="11"/>
      <c r="V401" s="19">
        <v>549189.07999999996</v>
      </c>
      <c r="W401" s="19">
        <v>311207.11</v>
      </c>
      <c r="X401" s="19">
        <v>237981.97</v>
      </c>
      <c r="Y401" s="19">
        <f t="shared" si="87"/>
        <v>2288.2878333333333</v>
      </c>
      <c r="Z401" s="19">
        <f t="shared" si="88"/>
        <v>27459.469166666669</v>
      </c>
      <c r="AA401" s="19">
        <f t="shared" si="89"/>
        <v>226540.53083333327</v>
      </c>
      <c r="AB401" s="19">
        <f t="shared" si="90"/>
        <v>27459.453999999998</v>
      </c>
      <c r="AC401" s="19">
        <f t="shared" si="91"/>
        <v>199081.07683333327</v>
      </c>
      <c r="AD401" s="19">
        <f t="shared" si="92"/>
        <v>27459.453999999998</v>
      </c>
      <c r="AE401" s="19">
        <f t="shared" si="93"/>
        <v>171621.62283333327</v>
      </c>
      <c r="AF401" s="19">
        <f t="shared" si="94"/>
        <v>27459.453999999998</v>
      </c>
      <c r="AG401" s="19">
        <f t="shared" si="95"/>
        <v>144162.16883333327</v>
      </c>
      <c r="AH401" s="19">
        <f t="shared" si="96"/>
        <v>27459.453999999998</v>
      </c>
      <c r="AI401" s="19">
        <f t="shared" si="97"/>
        <v>116702.71483333327</v>
      </c>
      <c r="AJ401" s="19">
        <f t="shared" si="98"/>
        <v>27459.453999999998</v>
      </c>
      <c r="AK401" s="20">
        <f t="shared" si="99"/>
        <v>89243.260833333276</v>
      </c>
    </row>
    <row r="402" spans="2:37" s="3" customFormat="1" ht="42.75" hidden="1" customHeight="1" outlineLevel="1" x14ac:dyDescent="0.2">
      <c r="B402" s="15" t="s">
        <v>419</v>
      </c>
      <c r="C402" s="16" t="s">
        <v>44</v>
      </c>
      <c r="D402" s="17">
        <v>240</v>
      </c>
      <c r="E402" s="10" t="s">
        <v>159</v>
      </c>
      <c r="F402" s="10" t="s">
        <v>81</v>
      </c>
      <c r="G402" s="11" t="s">
        <v>421</v>
      </c>
      <c r="H402" s="18" t="str">
        <f>IFERROR(INDEX(#REF!,MATCH(G402,#REF!,0)),G402)</f>
        <v>33000000454-УК НТМК</v>
      </c>
      <c r="I402" s="11"/>
      <c r="J402" s="11" t="s">
        <v>279</v>
      </c>
      <c r="K402" s="11"/>
      <c r="L402" s="11" t="s">
        <v>808</v>
      </c>
      <c r="M402" s="11">
        <v>0</v>
      </c>
      <c r="N402" s="19">
        <v>462000</v>
      </c>
      <c r="O402" s="19">
        <v>549189.07999999996</v>
      </c>
      <c r="P402" s="19">
        <v>549189.07999999996</v>
      </c>
      <c r="Q402" s="19">
        <v>295189.08</v>
      </c>
      <c r="R402" s="13">
        <f t="shared" si="86"/>
        <v>253999.99999999994</v>
      </c>
      <c r="S402" s="11"/>
      <c r="T402" s="19">
        <v>16018.03</v>
      </c>
      <c r="U402" s="11"/>
      <c r="V402" s="19">
        <v>549189.07999999996</v>
      </c>
      <c r="W402" s="19">
        <v>311207.11</v>
      </c>
      <c r="X402" s="19">
        <v>237981.97</v>
      </c>
      <c r="Y402" s="19">
        <f t="shared" si="87"/>
        <v>2288.2878333333333</v>
      </c>
      <c r="Z402" s="19">
        <f t="shared" si="88"/>
        <v>27459.469166666669</v>
      </c>
      <c r="AA402" s="19">
        <f t="shared" si="89"/>
        <v>226540.53083333327</v>
      </c>
      <c r="AB402" s="19">
        <f t="shared" si="90"/>
        <v>27459.453999999998</v>
      </c>
      <c r="AC402" s="19">
        <f t="shared" si="91"/>
        <v>199081.07683333327</v>
      </c>
      <c r="AD402" s="19">
        <f t="shared" si="92"/>
        <v>27459.453999999998</v>
      </c>
      <c r="AE402" s="19">
        <f t="shared" si="93"/>
        <v>171621.62283333327</v>
      </c>
      <c r="AF402" s="19">
        <f t="shared" si="94"/>
        <v>27459.453999999998</v>
      </c>
      <c r="AG402" s="19">
        <f t="shared" si="95"/>
        <v>144162.16883333327</v>
      </c>
      <c r="AH402" s="19">
        <f t="shared" si="96"/>
        <v>27459.453999999998</v>
      </c>
      <c r="AI402" s="19">
        <f t="shared" si="97"/>
        <v>116702.71483333327</v>
      </c>
      <c r="AJ402" s="19">
        <f t="shared" si="98"/>
        <v>27459.453999999998</v>
      </c>
      <c r="AK402" s="20">
        <f t="shared" si="99"/>
        <v>89243.260833333276</v>
      </c>
    </row>
    <row r="403" spans="2:37" s="3" customFormat="1" ht="42.75" hidden="1" customHeight="1" outlineLevel="1" x14ac:dyDescent="0.2">
      <c r="B403" s="15" t="s">
        <v>422</v>
      </c>
      <c r="C403" s="16" t="s">
        <v>44</v>
      </c>
      <c r="D403" s="17">
        <v>240</v>
      </c>
      <c r="E403" s="10" t="s">
        <v>159</v>
      </c>
      <c r="F403" s="10" t="s">
        <v>81</v>
      </c>
      <c r="G403" s="11" t="s">
        <v>423</v>
      </c>
      <c r="H403" s="18" t="str">
        <f>IFERROR(INDEX(#REF!,MATCH(G403,#REF!,0)),G403)</f>
        <v>33000000455-УК НТМК</v>
      </c>
      <c r="I403" s="11"/>
      <c r="J403" s="11" t="s">
        <v>279</v>
      </c>
      <c r="K403" s="11"/>
      <c r="L403" s="11" t="s">
        <v>808</v>
      </c>
      <c r="M403" s="11">
        <v>0</v>
      </c>
      <c r="N403" s="19">
        <v>429000</v>
      </c>
      <c r="O403" s="19">
        <v>510054.23</v>
      </c>
      <c r="P403" s="19">
        <v>510054.23</v>
      </c>
      <c r="Q403" s="19">
        <v>274154.23</v>
      </c>
      <c r="R403" s="13">
        <f t="shared" si="86"/>
        <v>235900</v>
      </c>
      <c r="S403" s="11"/>
      <c r="T403" s="19">
        <v>14876.61</v>
      </c>
      <c r="U403" s="11"/>
      <c r="V403" s="19">
        <v>510054.23</v>
      </c>
      <c r="W403" s="19">
        <v>289030.84000000003</v>
      </c>
      <c r="X403" s="19">
        <v>221023.39</v>
      </c>
      <c r="Y403" s="19">
        <f t="shared" si="87"/>
        <v>2125.2259583333334</v>
      </c>
      <c r="Z403" s="19">
        <f t="shared" si="88"/>
        <v>25502.739791666667</v>
      </c>
      <c r="AA403" s="19">
        <f t="shared" si="89"/>
        <v>210397.26020833332</v>
      </c>
      <c r="AB403" s="19">
        <f t="shared" si="90"/>
        <v>25502.711500000001</v>
      </c>
      <c r="AC403" s="19">
        <f t="shared" si="91"/>
        <v>184894.54870833331</v>
      </c>
      <c r="AD403" s="19">
        <f t="shared" si="92"/>
        <v>25502.711500000001</v>
      </c>
      <c r="AE403" s="19">
        <f t="shared" si="93"/>
        <v>159391.83720833331</v>
      </c>
      <c r="AF403" s="19">
        <f t="shared" si="94"/>
        <v>25502.711500000001</v>
      </c>
      <c r="AG403" s="19">
        <f t="shared" si="95"/>
        <v>133889.1257083333</v>
      </c>
      <c r="AH403" s="19">
        <f t="shared" si="96"/>
        <v>25502.711500000001</v>
      </c>
      <c r="AI403" s="19">
        <f t="shared" si="97"/>
        <v>108386.4142083333</v>
      </c>
      <c r="AJ403" s="19">
        <f t="shared" si="98"/>
        <v>25502.711500000001</v>
      </c>
      <c r="AK403" s="20">
        <f t="shared" si="99"/>
        <v>82883.702708333294</v>
      </c>
    </row>
    <row r="404" spans="2:37" s="3" customFormat="1" ht="42.75" hidden="1" customHeight="1" outlineLevel="1" x14ac:dyDescent="0.2">
      <c r="B404" s="15" t="s">
        <v>424</v>
      </c>
      <c r="C404" s="16" t="s">
        <v>44</v>
      </c>
      <c r="D404" s="17">
        <v>240</v>
      </c>
      <c r="E404" s="10" t="s">
        <v>159</v>
      </c>
      <c r="F404" s="10" t="s">
        <v>81</v>
      </c>
      <c r="G404" s="11" t="s">
        <v>425</v>
      </c>
      <c r="H404" s="18" t="str">
        <f>IFERROR(INDEX(#REF!,MATCH(G404,#REF!,0)),G404)</f>
        <v>33000000456-УК НТМК</v>
      </c>
      <c r="I404" s="11"/>
      <c r="J404" s="11" t="s">
        <v>279</v>
      </c>
      <c r="K404" s="11"/>
      <c r="L404" s="11" t="s">
        <v>808</v>
      </c>
      <c r="M404" s="11">
        <v>0</v>
      </c>
      <c r="N404" s="19">
        <v>429000</v>
      </c>
      <c r="O404" s="19">
        <v>510054.23</v>
      </c>
      <c r="P404" s="19">
        <v>510054.23</v>
      </c>
      <c r="Q404" s="19">
        <v>274154.23</v>
      </c>
      <c r="R404" s="13">
        <f t="shared" si="86"/>
        <v>235900</v>
      </c>
      <c r="S404" s="11"/>
      <c r="T404" s="19">
        <v>14876.61</v>
      </c>
      <c r="U404" s="11"/>
      <c r="V404" s="19">
        <v>510054.23</v>
      </c>
      <c r="W404" s="19">
        <v>289030.84000000003</v>
      </c>
      <c r="X404" s="19">
        <v>221023.39</v>
      </c>
      <c r="Y404" s="19">
        <f t="shared" si="87"/>
        <v>2125.2259583333334</v>
      </c>
      <c r="Z404" s="19">
        <f t="shared" si="88"/>
        <v>25502.739791666667</v>
      </c>
      <c r="AA404" s="19">
        <f t="shared" si="89"/>
        <v>210397.26020833332</v>
      </c>
      <c r="AB404" s="19">
        <f t="shared" si="90"/>
        <v>25502.711500000001</v>
      </c>
      <c r="AC404" s="19">
        <f t="shared" si="91"/>
        <v>184894.54870833331</v>
      </c>
      <c r="AD404" s="19">
        <f t="shared" si="92"/>
        <v>25502.711500000001</v>
      </c>
      <c r="AE404" s="19">
        <f t="shared" si="93"/>
        <v>159391.83720833331</v>
      </c>
      <c r="AF404" s="19">
        <f t="shared" si="94"/>
        <v>25502.711500000001</v>
      </c>
      <c r="AG404" s="19">
        <f t="shared" si="95"/>
        <v>133889.1257083333</v>
      </c>
      <c r="AH404" s="19">
        <f t="shared" si="96"/>
        <v>25502.711500000001</v>
      </c>
      <c r="AI404" s="19">
        <f t="shared" si="97"/>
        <v>108386.4142083333</v>
      </c>
      <c r="AJ404" s="19">
        <f t="shared" si="98"/>
        <v>25502.711500000001</v>
      </c>
      <c r="AK404" s="20">
        <f t="shared" si="99"/>
        <v>82883.702708333294</v>
      </c>
    </row>
    <row r="405" spans="2:37" s="3" customFormat="1" ht="63.75" hidden="1" customHeight="1" outlineLevel="1" x14ac:dyDescent="0.2">
      <c r="B405" s="15" t="s">
        <v>426</v>
      </c>
      <c r="C405" s="16" t="s">
        <v>44</v>
      </c>
      <c r="D405" s="17">
        <v>240</v>
      </c>
      <c r="E405" s="10" t="s">
        <v>427</v>
      </c>
      <c r="F405" s="10" t="s">
        <v>81</v>
      </c>
      <c r="G405" s="11" t="s">
        <v>428</v>
      </c>
      <c r="H405" s="18" t="str">
        <f>IFERROR(INDEX(#REF!,MATCH(G405,#REF!,0)),G405)</f>
        <v>33000000457-УК НТМК</v>
      </c>
      <c r="I405" s="11"/>
      <c r="J405" s="11" t="s">
        <v>279</v>
      </c>
      <c r="K405" s="11"/>
      <c r="L405" s="11" t="s">
        <v>808</v>
      </c>
      <c r="M405" s="11">
        <v>0</v>
      </c>
      <c r="N405" s="19">
        <v>40170</v>
      </c>
      <c r="O405" s="19">
        <v>26378.84</v>
      </c>
      <c r="P405" s="19">
        <v>26378.84</v>
      </c>
      <c r="Q405" s="19">
        <v>14178.84</v>
      </c>
      <c r="R405" s="13">
        <f t="shared" si="86"/>
        <v>12200</v>
      </c>
      <c r="S405" s="11"/>
      <c r="T405" s="22">
        <v>769.37</v>
      </c>
      <c r="U405" s="11"/>
      <c r="V405" s="19">
        <v>26378.84</v>
      </c>
      <c r="W405" s="19">
        <v>14948.21</v>
      </c>
      <c r="X405" s="19">
        <v>11430.63</v>
      </c>
      <c r="Y405" s="19">
        <f t="shared" si="87"/>
        <v>109.91183333333333</v>
      </c>
      <c r="Z405" s="19">
        <f t="shared" si="88"/>
        <v>1318.9291666666668</v>
      </c>
      <c r="AA405" s="19">
        <f t="shared" si="89"/>
        <v>10881.070833333333</v>
      </c>
      <c r="AB405" s="19">
        <f t="shared" si="90"/>
        <v>1318.942</v>
      </c>
      <c r="AC405" s="19">
        <f t="shared" si="91"/>
        <v>9562.1288333333323</v>
      </c>
      <c r="AD405" s="19">
        <f t="shared" si="92"/>
        <v>1318.942</v>
      </c>
      <c r="AE405" s="19">
        <f t="shared" si="93"/>
        <v>8243.1868333333332</v>
      </c>
      <c r="AF405" s="19">
        <f t="shared" si="94"/>
        <v>1318.942</v>
      </c>
      <c r="AG405" s="19">
        <f t="shared" si="95"/>
        <v>6924.2448333333332</v>
      </c>
      <c r="AH405" s="19">
        <f t="shared" si="96"/>
        <v>1318.942</v>
      </c>
      <c r="AI405" s="19">
        <f t="shared" si="97"/>
        <v>5605.3028333333332</v>
      </c>
      <c r="AJ405" s="19">
        <f t="shared" si="98"/>
        <v>1318.942</v>
      </c>
      <c r="AK405" s="20">
        <f t="shared" si="99"/>
        <v>4286.3608333333332</v>
      </c>
    </row>
    <row r="406" spans="2:37" s="3" customFormat="1" ht="63.75" hidden="1" customHeight="1" outlineLevel="1" x14ac:dyDescent="0.2">
      <c r="B406" s="15" t="s">
        <v>426</v>
      </c>
      <c r="C406" s="16" t="s">
        <v>44</v>
      </c>
      <c r="D406" s="17">
        <v>240</v>
      </c>
      <c r="E406" s="10" t="s">
        <v>427</v>
      </c>
      <c r="F406" s="10" t="s">
        <v>81</v>
      </c>
      <c r="G406" s="11" t="s">
        <v>429</v>
      </c>
      <c r="H406" s="18" t="str">
        <f>IFERROR(INDEX(#REF!,MATCH(G406,#REF!,0)),G406)</f>
        <v>33000000458-УК НТМК</v>
      </c>
      <c r="I406" s="11"/>
      <c r="J406" s="11" t="s">
        <v>279</v>
      </c>
      <c r="K406" s="11"/>
      <c r="L406" s="11" t="s">
        <v>808</v>
      </c>
      <c r="M406" s="11">
        <v>0</v>
      </c>
      <c r="N406" s="19">
        <v>40170</v>
      </c>
      <c r="O406" s="19">
        <v>26378.84</v>
      </c>
      <c r="P406" s="19">
        <v>26378.84</v>
      </c>
      <c r="Q406" s="19">
        <v>14178.84</v>
      </c>
      <c r="R406" s="13">
        <f t="shared" si="86"/>
        <v>12200</v>
      </c>
      <c r="S406" s="11"/>
      <c r="T406" s="22">
        <v>769.37</v>
      </c>
      <c r="U406" s="11"/>
      <c r="V406" s="19">
        <v>26378.84</v>
      </c>
      <c r="W406" s="19">
        <v>14948.21</v>
      </c>
      <c r="X406" s="19">
        <v>11430.63</v>
      </c>
      <c r="Y406" s="19">
        <f t="shared" si="87"/>
        <v>109.91183333333333</v>
      </c>
      <c r="Z406" s="19">
        <f t="shared" si="88"/>
        <v>1318.9291666666668</v>
      </c>
      <c r="AA406" s="19">
        <f t="shared" si="89"/>
        <v>10881.070833333333</v>
      </c>
      <c r="AB406" s="19">
        <f t="shared" si="90"/>
        <v>1318.942</v>
      </c>
      <c r="AC406" s="19">
        <f t="shared" si="91"/>
        <v>9562.1288333333323</v>
      </c>
      <c r="AD406" s="19">
        <f t="shared" si="92"/>
        <v>1318.942</v>
      </c>
      <c r="AE406" s="19">
        <f t="shared" si="93"/>
        <v>8243.1868333333332</v>
      </c>
      <c r="AF406" s="19">
        <f t="shared" si="94"/>
        <v>1318.942</v>
      </c>
      <c r="AG406" s="19">
        <f t="shared" si="95"/>
        <v>6924.2448333333332</v>
      </c>
      <c r="AH406" s="19">
        <f t="shared" si="96"/>
        <v>1318.942</v>
      </c>
      <c r="AI406" s="19">
        <f t="shared" si="97"/>
        <v>5605.3028333333332</v>
      </c>
      <c r="AJ406" s="19">
        <f t="shared" si="98"/>
        <v>1318.942</v>
      </c>
      <c r="AK406" s="20">
        <f t="shared" si="99"/>
        <v>4286.3608333333332</v>
      </c>
    </row>
    <row r="407" spans="2:37" s="3" customFormat="1" ht="32.25" hidden="1" customHeight="1" outlineLevel="1" x14ac:dyDescent="0.2">
      <c r="B407" s="15" t="s">
        <v>430</v>
      </c>
      <c r="C407" s="16" t="s">
        <v>44</v>
      </c>
      <c r="D407" s="17">
        <v>177</v>
      </c>
      <c r="E407" s="10" t="s">
        <v>218</v>
      </c>
      <c r="F407" s="10" t="s">
        <v>93</v>
      </c>
      <c r="G407" s="11" t="s">
        <v>431</v>
      </c>
      <c r="H407" s="18" t="str">
        <f>IFERROR(INDEX(#REF!,MATCH(G407,#REF!,0)),G407)</f>
        <v>33000000474-УК НТМК</v>
      </c>
      <c r="I407" s="11"/>
      <c r="J407" s="11" t="s">
        <v>279</v>
      </c>
      <c r="K407" s="11"/>
      <c r="L407" s="11" t="s">
        <v>808</v>
      </c>
      <c r="M407" s="11">
        <v>0</v>
      </c>
      <c r="N407" s="19">
        <v>110880</v>
      </c>
      <c r="O407" s="19">
        <v>149712.66</v>
      </c>
      <c r="P407" s="19">
        <v>149712.66</v>
      </c>
      <c r="Q407" s="19">
        <v>109112.66</v>
      </c>
      <c r="R407" s="13">
        <f t="shared" si="86"/>
        <v>40600</v>
      </c>
      <c r="S407" s="11"/>
      <c r="T407" s="19">
        <v>5920.81</v>
      </c>
      <c r="U407" s="11"/>
      <c r="V407" s="19">
        <v>149712.66</v>
      </c>
      <c r="W407" s="19">
        <v>115033.47</v>
      </c>
      <c r="X407" s="19">
        <v>34679.19</v>
      </c>
      <c r="Y407" s="19">
        <f t="shared" si="87"/>
        <v>845.83423728813557</v>
      </c>
      <c r="Z407" s="19">
        <f t="shared" si="88"/>
        <v>10149.981186440678</v>
      </c>
      <c r="AA407" s="19">
        <f t="shared" si="89"/>
        <v>30450.01881355932</v>
      </c>
      <c r="AB407" s="19">
        <f t="shared" si="90"/>
        <v>10150.010847457626</v>
      </c>
      <c r="AC407" s="19">
        <f t="shared" si="91"/>
        <v>20300.007966101693</v>
      </c>
      <c r="AD407" s="19">
        <f t="shared" si="92"/>
        <v>10150.010847457626</v>
      </c>
      <c r="AE407" s="19">
        <f t="shared" si="93"/>
        <v>10149.997118644067</v>
      </c>
      <c r="AF407" s="19">
        <f t="shared" si="94"/>
        <v>10149.997118644067</v>
      </c>
      <c r="AG407" s="19">
        <f t="shared" si="95"/>
        <v>0</v>
      </c>
      <c r="AH407" s="19">
        <f t="shared" si="96"/>
        <v>0</v>
      </c>
      <c r="AI407" s="19">
        <f t="shared" si="97"/>
        <v>0</v>
      </c>
      <c r="AJ407" s="19">
        <f t="shared" si="98"/>
        <v>0</v>
      </c>
      <c r="AK407" s="20">
        <f t="shared" si="99"/>
        <v>0</v>
      </c>
    </row>
    <row r="408" spans="2:37" s="3" customFormat="1" ht="32.25" hidden="1" customHeight="1" outlineLevel="1" x14ac:dyDescent="0.2">
      <c r="B408" s="15" t="s">
        <v>432</v>
      </c>
      <c r="C408" s="16" t="s">
        <v>44</v>
      </c>
      <c r="D408" s="17">
        <v>177</v>
      </c>
      <c r="E408" s="10" t="s">
        <v>218</v>
      </c>
      <c r="F408" s="10" t="s">
        <v>93</v>
      </c>
      <c r="G408" s="11" t="s">
        <v>433</v>
      </c>
      <c r="H408" s="18" t="str">
        <f>IFERROR(INDEX(#REF!,MATCH(G408,#REF!,0)),G408)</f>
        <v>33000000476-УК НТМК</v>
      </c>
      <c r="I408" s="11"/>
      <c r="J408" s="11" t="s">
        <v>279</v>
      </c>
      <c r="K408" s="11"/>
      <c r="L408" s="11" t="s">
        <v>808</v>
      </c>
      <c r="M408" s="11">
        <v>0</v>
      </c>
      <c r="N408" s="19">
        <v>110880</v>
      </c>
      <c r="O408" s="19">
        <v>149712.66</v>
      </c>
      <c r="P408" s="19">
        <v>149712.66</v>
      </c>
      <c r="Q408" s="19">
        <v>109112.66</v>
      </c>
      <c r="R408" s="13">
        <f t="shared" si="86"/>
        <v>40600</v>
      </c>
      <c r="S408" s="11"/>
      <c r="T408" s="19">
        <v>5920.81</v>
      </c>
      <c r="U408" s="11"/>
      <c r="V408" s="19">
        <v>149712.66</v>
      </c>
      <c r="W408" s="19">
        <v>115033.47</v>
      </c>
      <c r="X408" s="19">
        <v>34679.19</v>
      </c>
      <c r="Y408" s="19">
        <f t="shared" si="87"/>
        <v>845.83423728813557</v>
      </c>
      <c r="Z408" s="19">
        <f t="shared" si="88"/>
        <v>10149.981186440678</v>
      </c>
      <c r="AA408" s="19">
        <f t="shared" si="89"/>
        <v>30450.01881355932</v>
      </c>
      <c r="AB408" s="19">
        <f t="shared" si="90"/>
        <v>10150.010847457626</v>
      </c>
      <c r="AC408" s="19">
        <f t="shared" si="91"/>
        <v>20300.007966101693</v>
      </c>
      <c r="AD408" s="19">
        <f t="shared" si="92"/>
        <v>10150.010847457626</v>
      </c>
      <c r="AE408" s="19">
        <f t="shared" si="93"/>
        <v>10149.997118644067</v>
      </c>
      <c r="AF408" s="19">
        <f t="shared" si="94"/>
        <v>10149.997118644067</v>
      </c>
      <c r="AG408" s="19">
        <f t="shared" si="95"/>
        <v>0</v>
      </c>
      <c r="AH408" s="19">
        <f t="shared" si="96"/>
        <v>0</v>
      </c>
      <c r="AI408" s="19">
        <f t="shared" si="97"/>
        <v>0</v>
      </c>
      <c r="AJ408" s="19">
        <f t="shared" si="98"/>
        <v>0</v>
      </c>
      <c r="AK408" s="20">
        <f t="shared" si="99"/>
        <v>0</v>
      </c>
    </row>
    <row r="409" spans="2:37" s="3" customFormat="1" ht="32.25" hidden="1" customHeight="1" outlineLevel="1" x14ac:dyDescent="0.2">
      <c r="B409" s="15" t="s">
        <v>434</v>
      </c>
      <c r="C409" s="16" t="s">
        <v>44</v>
      </c>
      <c r="D409" s="17">
        <v>177</v>
      </c>
      <c r="E409" s="10" t="s">
        <v>218</v>
      </c>
      <c r="F409" s="10" t="s">
        <v>93</v>
      </c>
      <c r="G409" s="11" t="s">
        <v>435</v>
      </c>
      <c r="H409" s="18" t="str">
        <f>IFERROR(INDEX(#REF!,MATCH(G409,#REF!,0)),G409)</f>
        <v>33000000490-УК НТМК</v>
      </c>
      <c r="I409" s="11"/>
      <c r="J409" s="11" t="s">
        <v>279</v>
      </c>
      <c r="K409" s="11"/>
      <c r="L409" s="11" t="s">
        <v>808</v>
      </c>
      <c r="M409" s="11">
        <v>0</v>
      </c>
      <c r="N409" s="19">
        <v>118800</v>
      </c>
      <c r="O409" s="19">
        <v>71168.350000000006</v>
      </c>
      <c r="P409" s="19">
        <v>71168.350000000006</v>
      </c>
      <c r="Q409" s="19">
        <v>51868.35</v>
      </c>
      <c r="R409" s="13">
        <f t="shared" si="86"/>
        <v>19300.000000000007</v>
      </c>
      <c r="S409" s="11"/>
      <c r="T409" s="19">
        <v>2814.56</v>
      </c>
      <c r="U409" s="11"/>
      <c r="V409" s="19">
        <v>71168.350000000006</v>
      </c>
      <c r="W409" s="19">
        <v>54682.91</v>
      </c>
      <c r="X409" s="19">
        <v>16485.439999999999</v>
      </c>
      <c r="Y409" s="19">
        <f t="shared" si="87"/>
        <v>402.08107344632771</v>
      </c>
      <c r="Z409" s="19">
        <f t="shared" si="88"/>
        <v>4824.9653672316381</v>
      </c>
      <c r="AA409" s="19">
        <f t="shared" si="89"/>
        <v>14475.034632768369</v>
      </c>
      <c r="AB409" s="19">
        <f t="shared" si="90"/>
        <v>4824.9728813559323</v>
      </c>
      <c r="AC409" s="19">
        <f t="shared" si="91"/>
        <v>9650.0617514124369</v>
      </c>
      <c r="AD409" s="19">
        <f t="shared" si="92"/>
        <v>4824.9728813559323</v>
      </c>
      <c r="AE409" s="19">
        <f t="shared" si="93"/>
        <v>4825.0888700565047</v>
      </c>
      <c r="AF409" s="19">
        <f t="shared" si="94"/>
        <v>4824.9728813559323</v>
      </c>
      <c r="AG409" s="19">
        <f t="shared" si="95"/>
        <v>0.11598870057241584</v>
      </c>
      <c r="AH409" s="19">
        <f t="shared" si="96"/>
        <v>0.11598870057241584</v>
      </c>
      <c r="AI409" s="19">
        <f t="shared" si="97"/>
        <v>0</v>
      </c>
      <c r="AJ409" s="19">
        <f t="shared" si="98"/>
        <v>0</v>
      </c>
      <c r="AK409" s="20">
        <f t="shared" si="99"/>
        <v>0</v>
      </c>
    </row>
    <row r="410" spans="2:37" s="3" customFormat="1" ht="32.25" hidden="1" customHeight="1" outlineLevel="1" x14ac:dyDescent="0.2">
      <c r="B410" s="15" t="s">
        <v>436</v>
      </c>
      <c r="C410" s="16" t="s">
        <v>44</v>
      </c>
      <c r="D410" s="17">
        <v>177</v>
      </c>
      <c r="E410" s="10" t="s">
        <v>218</v>
      </c>
      <c r="F410" s="10" t="s">
        <v>93</v>
      </c>
      <c r="G410" s="11" t="s">
        <v>437</v>
      </c>
      <c r="H410" s="18" t="str">
        <f>IFERROR(INDEX(#REF!,MATCH(G410,#REF!,0)),G410)</f>
        <v>33000000492-УК НТМК</v>
      </c>
      <c r="I410" s="11"/>
      <c r="J410" s="11" t="s">
        <v>279</v>
      </c>
      <c r="K410" s="11"/>
      <c r="L410" s="11" t="s">
        <v>808</v>
      </c>
      <c r="M410" s="11">
        <v>0</v>
      </c>
      <c r="N410" s="19">
        <v>118800</v>
      </c>
      <c r="O410" s="19">
        <v>71168.350000000006</v>
      </c>
      <c r="P410" s="19">
        <v>71168.350000000006</v>
      </c>
      <c r="Q410" s="19">
        <v>51868.35</v>
      </c>
      <c r="R410" s="13">
        <f t="shared" si="86"/>
        <v>19300.000000000007</v>
      </c>
      <c r="S410" s="11"/>
      <c r="T410" s="19">
        <v>2814.56</v>
      </c>
      <c r="U410" s="11"/>
      <c r="V410" s="19">
        <v>71168.350000000006</v>
      </c>
      <c r="W410" s="19">
        <v>54682.91</v>
      </c>
      <c r="X410" s="19">
        <v>16485.439999999999</v>
      </c>
      <c r="Y410" s="19">
        <f t="shared" si="87"/>
        <v>402.08107344632771</v>
      </c>
      <c r="Z410" s="19">
        <f t="shared" si="88"/>
        <v>4824.9653672316381</v>
      </c>
      <c r="AA410" s="19">
        <f t="shared" si="89"/>
        <v>14475.034632768369</v>
      </c>
      <c r="AB410" s="19">
        <f t="shared" si="90"/>
        <v>4824.9728813559323</v>
      </c>
      <c r="AC410" s="19">
        <f t="shared" si="91"/>
        <v>9650.0617514124369</v>
      </c>
      <c r="AD410" s="19">
        <f t="shared" si="92"/>
        <v>4824.9728813559323</v>
      </c>
      <c r="AE410" s="19">
        <f t="shared" si="93"/>
        <v>4825.0888700565047</v>
      </c>
      <c r="AF410" s="19">
        <f t="shared" si="94"/>
        <v>4824.9728813559323</v>
      </c>
      <c r="AG410" s="19">
        <f t="shared" si="95"/>
        <v>0.11598870057241584</v>
      </c>
      <c r="AH410" s="19">
        <f t="shared" si="96"/>
        <v>0.11598870057241584</v>
      </c>
      <c r="AI410" s="19">
        <f t="shared" si="97"/>
        <v>0</v>
      </c>
      <c r="AJ410" s="19">
        <f t="shared" si="98"/>
        <v>0</v>
      </c>
      <c r="AK410" s="20">
        <f t="shared" si="99"/>
        <v>0</v>
      </c>
    </row>
    <row r="411" spans="2:37" s="3" customFormat="1" ht="53.25" hidden="1" customHeight="1" outlineLevel="1" x14ac:dyDescent="0.2">
      <c r="B411" s="15" t="s">
        <v>438</v>
      </c>
      <c r="C411" s="16" t="s">
        <v>44</v>
      </c>
      <c r="D411" s="17">
        <v>240</v>
      </c>
      <c r="E411" s="10" t="s">
        <v>117</v>
      </c>
      <c r="F411" s="10" t="s">
        <v>86</v>
      </c>
      <c r="G411" s="11" t="s">
        <v>439</v>
      </c>
      <c r="H411" s="18" t="str">
        <f>IFERROR(INDEX(#REF!,MATCH(G411,#REF!,0)),G411)</f>
        <v>33000000518-УК НТМК</v>
      </c>
      <c r="I411" s="11"/>
      <c r="J411" s="11" t="s">
        <v>279</v>
      </c>
      <c r="K411" s="11"/>
      <c r="L411" s="11" t="s">
        <v>808</v>
      </c>
      <c r="M411" s="11">
        <v>0</v>
      </c>
      <c r="N411" s="19">
        <v>4875000</v>
      </c>
      <c r="O411" s="19">
        <v>5795243.04</v>
      </c>
      <c r="P411" s="19">
        <v>5795243.04</v>
      </c>
      <c r="Q411" s="19">
        <v>3114943.04</v>
      </c>
      <c r="R411" s="13">
        <f t="shared" si="86"/>
        <v>2680300</v>
      </c>
      <c r="S411" s="11"/>
      <c r="T411" s="19">
        <v>169027.95</v>
      </c>
      <c r="U411" s="11"/>
      <c r="V411" s="19">
        <v>5795243.04</v>
      </c>
      <c r="W411" s="19">
        <v>3283970.99</v>
      </c>
      <c r="X411" s="19">
        <v>2511272.0499999998</v>
      </c>
      <c r="Y411" s="19">
        <f t="shared" si="87"/>
        <v>24146.846000000001</v>
      </c>
      <c r="Z411" s="19">
        <f t="shared" si="88"/>
        <v>289762.18000000005</v>
      </c>
      <c r="AA411" s="19">
        <f t="shared" si="89"/>
        <v>2390537.8199999998</v>
      </c>
      <c r="AB411" s="19">
        <f t="shared" si="90"/>
        <v>289762.152</v>
      </c>
      <c r="AC411" s="19">
        <f t="shared" si="91"/>
        <v>2100775.6679999996</v>
      </c>
      <c r="AD411" s="19">
        <f t="shared" si="92"/>
        <v>289762.152</v>
      </c>
      <c r="AE411" s="19">
        <f t="shared" si="93"/>
        <v>1811013.5159999996</v>
      </c>
      <c r="AF411" s="19">
        <f t="shared" si="94"/>
        <v>289762.152</v>
      </c>
      <c r="AG411" s="19">
        <f t="shared" si="95"/>
        <v>1521251.3639999996</v>
      </c>
      <c r="AH411" s="19">
        <f t="shared" si="96"/>
        <v>289762.152</v>
      </c>
      <c r="AI411" s="19">
        <f t="shared" si="97"/>
        <v>1231489.2119999996</v>
      </c>
      <c r="AJ411" s="19">
        <f t="shared" si="98"/>
        <v>289762.152</v>
      </c>
      <c r="AK411" s="20">
        <f t="shared" si="99"/>
        <v>941727.05999999959</v>
      </c>
    </row>
    <row r="412" spans="2:37" s="3" customFormat="1" ht="84.75" hidden="1" customHeight="1" outlineLevel="1" x14ac:dyDescent="0.2">
      <c r="B412" s="15" t="s">
        <v>440</v>
      </c>
      <c r="C412" s="16" t="s">
        <v>44</v>
      </c>
      <c r="D412" s="17">
        <v>240</v>
      </c>
      <c r="E412" s="10" t="s">
        <v>90</v>
      </c>
      <c r="F412" s="10" t="s">
        <v>93</v>
      </c>
      <c r="G412" s="11" t="s">
        <v>441</v>
      </c>
      <c r="H412" s="18" t="str">
        <f>IFERROR(INDEX(#REF!,MATCH(G412,#REF!,0)),G412)</f>
        <v>33000000519-УК НТМК</v>
      </c>
      <c r="I412" s="11"/>
      <c r="J412" s="11" t="s">
        <v>279</v>
      </c>
      <c r="K412" s="11"/>
      <c r="L412" s="11" t="s">
        <v>808</v>
      </c>
      <c r="M412" s="11">
        <v>0</v>
      </c>
      <c r="N412" s="19">
        <v>2669952</v>
      </c>
      <c r="O412" s="19">
        <v>3174054.28</v>
      </c>
      <c r="P412" s="19">
        <v>3174054.28</v>
      </c>
      <c r="Q412" s="19">
        <v>1706054.28</v>
      </c>
      <c r="R412" s="13">
        <f t="shared" si="86"/>
        <v>1467999.9999999998</v>
      </c>
      <c r="S412" s="11"/>
      <c r="T412" s="19">
        <v>92576.61</v>
      </c>
      <c r="U412" s="11"/>
      <c r="V412" s="19">
        <v>3174054.28</v>
      </c>
      <c r="W412" s="19">
        <v>1798630.89</v>
      </c>
      <c r="X412" s="19">
        <v>1375423.39</v>
      </c>
      <c r="Y412" s="19">
        <f t="shared" si="87"/>
        <v>13225.226166666665</v>
      </c>
      <c r="Z412" s="19">
        <f t="shared" si="88"/>
        <v>158702.74083333334</v>
      </c>
      <c r="AA412" s="19">
        <f t="shared" si="89"/>
        <v>1309297.2591666663</v>
      </c>
      <c r="AB412" s="19">
        <f t="shared" si="90"/>
        <v>158702.71399999998</v>
      </c>
      <c r="AC412" s="19">
        <f t="shared" si="91"/>
        <v>1150594.5451666664</v>
      </c>
      <c r="AD412" s="19">
        <f t="shared" si="92"/>
        <v>158702.71399999998</v>
      </c>
      <c r="AE412" s="19">
        <f t="shared" si="93"/>
        <v>991891.83116666647</v>
      </c>
      <c r="AF412" s="19">
        <f t="shared" si="94"/>
        <v>158702.71399999998</v>
      </c>
      <c r="AG412" s="19">
        <f t="shared" si="95"/>
        <v>833189.11716666655</v>
      </c>
      <c r="AH412" s="19">
        <f t="shared" si="96"/>
        <v>158702.71399999998</v>
      </c>
      <c r="AI412" s="19">
        <f t="shared" si="97"/>
        <v>674486.40316666663</v>
      </c>
      <c r="AJ412" s="19">
        <f t="shared" si="98"/>
        <v>158702.71399999998</v>
      </c>
      <c r="AK412" s="20">
        <f t="shared" si="99"/>
        <v>515783.68916666665</v>
      </c>
    </row>
    <row r="413" spans="2:37" s="3" customFormat="1" ht="84.75" hidden="1" customHeight="1" outlineLevel="1" x14ac:dyDescent="0.2">
      <c r="B413" s="15" t="s">
        <v>442</v>
      </c>
      <c r="C413" s="16" t="s">
        <v>44</v>
      </c>
      <c r="D413" s="17">
        <v>240</v>
      </c>
      <c r="E413" s="10" t="s">
        <v>90</v>
      </c>
      <c r="F413" s="10" t="s">
        <v>86</v>
      </c>
      <c r="G413" s="11" t="s">
        <v>443</v>
      </c>
      <c r="H413" s="18" t="str">
        <f>IFERROR(INDEX(#REF!,MATCH(G413,#REF!,0)),G413)</f>
        <v>33000000520-УК НТМК</v>
      </c>
      <c r="I413" s="11"/>
      <c r="J413" s="11" t="s">
        <v>279</v>
      </c>
      <c r="K413" s="11"/>
      <c r="L413" s="11" t="s">
        <v>808</v>
      </c>
      <c r="M413" s="11">
        <v>0</v>
      </c>
      <c r="N413" s="19">
        <v>1570560</v>
      </c>
      <c r="O413" s="19">
        <v>1867027.16</v>
      </c>
      <c r="P413" s="19">
        <v>1867027.16</v>
      </c>
      <c r="Q413" s="19">
        <v>1003527.16</v>
      </c>
      <c r="R413" s="13">
        <f t="shared" si="86"/>
        <v>863499.99999999988</v>
      </c>
      <c r="S413" s="11"/>
      <c r="T413" s="19">
        <v>54454.96</v>
      </c>
      <c r="U413" s="11"/>
      <c r="V413" s="19">
        <v>1867027.16</v>
      </c>
      <c r="W413" s="19">
        <v>1057982.1200000001</v>
      </c>
      <c r="X413" s="19">
        <v>809045.04</v>
      </c>
      <c r="Y413" s="19">
        <f t="shared" si="87"/>
        <v>7779.279833333333</v>
      </c>
      <c r="Z413" s="19">
        <f t="shared" si="88"/>
        <v>93351.359166666662</v>
      </c>
      <c r="AA413" s="19">
        <f t="shared" si="89"/>
        <v>770148.64083333325</v>
      </c>
      <c r="AB413" s="19">
        <f t="shared" si="90"/>
        <v>93351.357999999993</v>
      </c>
      <c r="AC413" s="19">
        <f t="shared" si="91"/>
        <v>676797.28283333324</v>
      </c>
      <c r="AD413" s="19">
        <f t="shared" si="92"/>
        <v>93351.357999999993</v>
      </c>
      <c r="AE413" s="19">
        <f t="shared" si="93"/>
        <v>583445.92483333324</v>
      </c>
      <c r="AF413" s="19">
        <f t="shared" si="94"/>
        <v>93351.357999999993</v>
      </c>
      <c r="AG413" s="19">
        <f t="shared" si="95"/>
        <v>490094.56683333323</v>
      </c>
      <c r="AH413" s="19">
        <f t="shared" si="96"/>
        <v>93351.357999999993</v>
      </c>
      <c r="AI413" s="19">
        <f t="shared" si="97"/>
        <v>396743.20883333322</v>
      </c>
      <c r="AJ413" s="19">
        <f t="shared" si="98"/>
        <v>93351.357999999993</v>
      </c>
      <c r="AK413" s="20">
        <f t="shared" si="99"/>
        <v>303391.85083333321</v>
      </c>
    </row>
    <row r="414" spans="2:37" s="3" customFormat="1" ht="42.75" hidden="1" customHeight="1" outlineLevel="1" x14ac:dyDescent="0.2">
      <c r="B414" s="15" t="s">
        <v>161</v>
      </c>
      <c r="C414" s="16" t="s">
        <v>44</v>
      </c>
      <c r="D414" s="17">
        <v>177</v>
      </c>
      <c r="E414" s="10" t="s">
        <v>138</v>
      </c>
      <c r="F414" s="10" t="s">
        <v>86</v>
      </c>
      <c r="G414" s="11" t="s">
        <v>444</v>
      </c>
      <c r="H414" s="18" t="str">
        <f>IFERROR(INDEX(#REF!,MATCH(G414,#REF!,0)),G414)</f>
        <v>33000000521-УК НТМК</v>
      </c>
      <c r="I414" s="11"/>
      <c r="J414" s="11" t="s">
        <v>279</v>
      </c>
      <c r="K414" s="11"/>
      <c r="L414" s="11" t="s">
        <v>808</v>
      </c>
      <c r="M414" s="11">
        <v>0</v>
      </c>
      <c r="N414" s="19">
        <v>495584.25</v>
      </c>
      <c r="O414" s="19">
        <v>879099.97</v>
      </c>
      <c r="P414" s="19">
        <v>879099.97</v>
      </c>
      <c r="Q414" s="19">
        <v>640699.97</v>
      </c>
      <c r="R414" s="13">
        <f t="shared" si="86"/>
        <v>238400</v>
      </c>
      <c r="S414" s="11"/>
      <c r="T414" s="19">
        <v>34766.69</v>
      </c>
      <c r="U414" s="11"/>
      <c r="V414" s="19">
        <v>879099.97</v>
      </c>
      <c r="W414" s="19">
        <v>675466.66</v>
      </c>
      <c r="X414" s="19">
        <v>203633.31</v>
      </c>
      <c r="Y414" s="19">
        <f t="shared" si="87"/>
        <v>4966.6664971751406</v>
      </c>
      <c r="Z414" s="19">
        <f t="shared" si="88"/>
        <v>59600.022485875706</v>
      </c>
      <c r="AA414" s="19">
        <f t="shared" si="89"/>
        <v>178799.9775141243</v>
      </c>
      <c r="AB414" s="19">
        <f t="shared" si="90"/>
        <v>59599.997966101684</v>
      </c>
      <c r="AC414" s="19">
        <f t="shared" si="91"/>
        <v>119199.97954802262</v>
      </c>
      <c r="AD414" s="19">
        <f t="shared" si="92"/>
        <v>59599.997966101684</v>
      </c>
      <c r="AE414" s="19">
        <f t="shared" si="93"/>
        <v>59599.981581920933</v>
      </c>
      <c r="AF414" s="19">
        <f t="shared" si="94"/>
        <v>59599.981581920933</v>
      </c>
      <c r="AG414" s="19">
        <f t="shared" si="95"/>
        <v>0</v>
      </c>
      <c r="AH414" s="19">
        <f t="shared" si="96"/>
        <v>0</v>
      </c>
      <c r="AI414" s="19">
        <f t="shared" si="97"/>
        <v>0</v>
      </c>
      <c r="AJ414" s="19">
        <f t="shared" si="98"/>
        <v>0</v>
      </c>
      <c r="AK414" s="20">
        <f t="shared" si="99"/>
        <v>0</v>
      </c>
    </row>
    <row r="415" spans="2:37" s="3" customFormat="1" ht="42.75" hidden="1" customHeight="1" outlineLevel="1" x14ac:dyDescent="0.2">
      <c r="B415" s="15" t="s">
        <v>445</v>
      </c>
      <c r="C415" s="16" t="s">
        <v>44</v>
      </c>
      <c r="D415" s="17">
        <v>177</v>
      </c>
      <c r="E415" s="10" t="s">
        <v>138</v>
      </c>
      <c r="F415" s="10" t="s">
        <v>86</v>
      </c>
      <c r="G415" s="11" t="s">
        <v>446</v>
      </c>
      <c r="H415" s="18" t="str">
        <f>IFERROR(INDEX(#REF!,MATCH(G415,#REF!,0)),G415)</f>
        <v>33000000522-УК НТМК</v>
      </c>
      <c r="I415" s="11"/>
      <c r="J415" s="11" t="s">
        <v>279</v>
      </c>
      <c r="K415" s="11"/>
      <c r="L415" s="11" t="s">
        <v>808</v>
      </c>
      <c r="M415" s="11">
        <v>0</v>
      </c>
      <c r="N415" s="19">
        <v>1659863.25</v>
      </c>
      <c r="O415" s="19">
        <v>2944468.56</v>
      </c>
      <c r="P415" s="19">
        <v>2944468.56</v>
      </c>
      <c r="Q415" s="19">
        <v>2145968.56</v>
      </c>
      <c r="R415" s="13">
        <f t="shared" si="86"/>
        <v>798500</v>
      </c>
      <c r="S415" s="11"/>
      <c r="T415" s="19">
        <v>116447.94</v>
      </c>
      <c r="U415" s="11"/>
      <c r="V415" s="19">
        <v>2944468.56</v>
      </c>
      <c r="W415" s="19">
        <v>2262416.5</v>
      </c>
      <c r="X415" s="19">
        <v>682052.06</v>
      </c>
      <c r="Y415" s="19">
        <f t="shared" si="87"/>
        <v>16635.415593220339</v>
      </c>
      <c r="Z415" s="19">
        <f t="shared" si="88"/>
        <v>199625.0179661017</v>
      </c>
      <c r="AA415" s="19">
        <f t="shared" si="89"/>
        <v>598874.98203389836</v>
      </c>
      <c r="AB415" s="19">
        <f t="shared" si="90"/>
        <v>199624.98711864406</v>
      </c>
      <c r="AC415" s="19">
        <f t="shared" si="91"/>
        <v>399249.9949152543</v>
      </c>
      <c r="AD415" s="19">
        <f t="shared" si="92"/>
        <v>199624.98711864406</v>
      </c>
      <c r="AE415" s="19">
        <f t="shared" si="93"/>
        <v>199625.00779661024</v>
      </c>
      <c r="AF415" s="19">
        <f t="shared" si="94"/>
        <v>199624.98711864406</v>
      </c>
      <c r="AG415" s="19">
        <f t="shared" si="95"/>
        <v>2.0677966182120144E-2</v>
      </c>
      <c r="AH415" s="19">
        <f t="shared" si="96"/>
        <v>2.0677966182120144E-2</v>
      </c>
      <c r="AI415" s="19">
        <f t="shared" si="97"/>
        <v>0</v>
      </c>
      <c r="AJ415" s="19">
        <f t="shared" si="98"/>
        <v>0</v>
      </c>
      <c r="AK415" s="20">
        <f t="shared" si="99"/>
        <v>0</v>
      </c>
    </row>
    <row r="416" spans="2:37" s="3" customFormat="1" ht="42.75" hidden="1" customHeight="1" outlineLevel="1" x14ac:dyDescent="0.2">
      <c r="B416" s="15" t="s">
        <v>447</v>
      </c>
      <c r="C416" s="16" t="s">
        <v>44</v>
      </c>
      <c r="D416" s="17">
        <v>240</v>
      </c>
      <c r="E416" s="10" t="s">
        <v>159</v>
      </c>
      <c r="F416" s="10" t="s">
        <v>81</v>
      </c>
      <c r="G416" s="11" t="s">
        <v>448</v>
      </c>
      <c r="H416" s="18" t="str">
        <f>IFERROR(INDEX(#REF!,MATCH(G416,#REF!,0)),G416)</f>
        <v>33000000550-УК НТМК</v>
      </c>
      <c r="I416" s="11"/>
      <c r="J416" s="11" t="s">
        <v>279</v>
      </c>
      <c r="K416" s="11"/>
      <c r="L416" s="11" t="s">
        <v>808</v>
      </c>
      <c r="M416" s="11">
        <v>0</v>
      </c>
      <c r="N416" s="19">
        <v>598500</v>
      </c>
      <c r="O416" s="19">
        <v>652107.96</v>
      </c>
      <c r="P416" s="19">
        <v>652107.96</v>
      </c>
      <c r="Q416" s="19">
        <v>350507.96</v>
      </c>
      <c r="R416" s="13">
        <f t="shared" si="86"/>
        <v>301599.99999999994</v>
      </c>
      <c r="S416" s="11"/>
      <c r="T416" s="19">
        <v>19019.84</v>
      </c>
      <c r="U416" s="11"/>
      <c r="V416" s="19">
        <v>652107.96</v>
      </c>
      <c r="W416" s="19">
        <v>369527.8</v>
      </c>
      <c r="X416" s="19">
        <v>282580.15999999997</v>
      </c>
      <c r="Y416" s="19">
        <f t="shared" si="87"/>
        <v>2717.1164999999996</v>
      </c>
      <c r="Z416" s="19">
        <f t="shared" si="88"/>
        <v>32605.422500000001</v>
      </c>
      <c r="AA416" s="19">
        <f t="shared" si="89"/>
        <v>268994.57749999996</v>
      </c>
      <c r="AB416" s="19">
        <f t="shared" si="90"/>
        <v>32605.397999999994</v>
      </c>
      <c r="AC416" s="19">
        <f t="shared" si="91"/>
        <v>236389.17949999997</v>
      </c>
      <c r="AD416" s="19">
        <f t="shared" si="92"/>
        <v>32605.397999999994</v>
      </c>
      <c r="AE416" s="19">
        <f t="shared" si="93"/>
        <v>203783.78149999998</v>
      </c>
      <c r="AF416" s="19">
        <f t="shared" si="94"/>
        <v>32605.397999999994</v>
      </c>
      <c r="AG416" s="19">
        <f t="shared" si="95"/>
        <v>171178.3835</v>
      </c>
      <c r="AH416" s="19">
        <f t="shared" si="96"/>
        <v>32605.397999999994</v>
      </c>
      <c r="AI416" s="19">
        <f t="shared" si="97"/>
        <v>138572.98550000001</v>
      </c>
      <c r="AJ416" s="19">
        <f t="shared" si="98"/>
        <v>32605.397999999994</v>
      </c>
      <c r="AK416" s="20">
        <f t="shared" si="99"/>
        <v>105967.58750000002</v>
      </c>
    </row>
    <row r="417" spans="2:37" s="3" customFormat="1" ht="42.75" hidden="1" customHeight="1" outlineLevel="1" x14ac:dyDescent="0.2">
      <c r="B417" s="15" t="s">
        <v>449</v>
      </c>
      <c r="C417" s="16" t="s">
        <v>44</v>
      </c>
      <c r="D417" s="17">
        <v>177</v>
      </c>
      <c r="E417" s="10" t="s">
        <v>450</v>
      </c>
      <c r="F417" s="10" t="s">
        <v>86</v>
      </c>
      <c r="G417" s="11" t="s">
        <v>451</v>
      </c>
      <c r="H417" s="18" t="str">
        <f>IFERROR(INDEX(#REF!,MATCH(G417,#REF!,0)),G417)</f>
        <v>33000000551-УК НТМК</v>
      </c>
      <c r="I417" s="11"/>
      <c r="J417" s="11" t="s">
        <v>279</v>
      </c>
      <c r="K417" s="11"/>
      <c r="L417" s="11" t="s">
        <v>808</v>
      </c>
      <c r="M417" s="11">
        <v>0</v>
      </c>
      <c r="N417" s="19">
        <v>275100</v>
      </c>
      <c r="O417" s="19">
        <v>371700.17</v>
      </c>
      <c r="P417" s="19">
        <v>371700.17</v>
      </c>
      <c r="Q417" s="19">
        <v>270900.17</v>
      </c>
      <c r="R417" s="13">
        <f t="shared" si="86"/>
        <v>100800</v>
      </c>
      <c r="S417" s="11"/>
      <c r="T417" s="19">
        <v>14700</v>
      </c>
      <c r="U417" s="11"/>
      <c r="V417" s="19">
        <v>371700.17</v>
      </c>
      <c r="W417" s="19">
        <v>285600.17</v>
      </c>
      <c r="X417" s="19">
        <v>86100</v>
      </c>
      <c r="Y417" s="19">
        <f t="shared" si="87"/>
        <v>2100.0009604519773</v>
      </c>
      <c r="Z417" s="19">
        <f t="shared" si="88"/>
        <v>25200.004802259886</v>
      </c>
      <c r="AA417" s="19">
        <f t="shared" si="89"/>
        <v>75599.995197740122</v>
      </c>
      <c r="AB417" s="19">
        <f t="shared" si="90"/>
        <v>25200.011525423728</v>
      </c>
      <c r="AC417" s="19">
        <f t="shared" si="91"/>
        <v>50399.98367231639</v>
      </c>
      <c r="AD417" s="19">
        <f t="shared" si="92"/>
        <v>25200.011525423728</v>
      </c>
      <c r="AE417" s="19">
        <f t="shared" si="93"/>
        <v>25199.972146892662</v>
      </c>
      <c r="AF417" s="19">
        <f t="shared" si="94"/>
        <v>25199.972146892662</v>
      </c>
      <c r="AG417" s="19">
        <f t="shared" si="95"/>
        <v>0</v>
      </c>
      <c r="AH417" s="19">
        <f t="shared" si="96"/>
        <v>0</v>
      </c>
      <c r="AI417" s="19">
        <f t="shared" si="97"/>
        <v>0</v>
      </c>
      <c r="AJ417" s="19">
        <f t="shared" si="98"/>
        <v>0</v>
      </c>
      <c r="AK417" s="20">
        <f t="shared" si="99"/>
        <v>0</v>
      </c>
    </row>
    <row r="418" spans="2:37" s="3" customFormat="1" ht="42.75" hidden="1" customHeight="1" outlineLevel="1" x14ac:dyDescent="0.2">
      <c r="B418" s="15" t="s">
        <v>449</v>
      </c>
      <c r="C418" s="16" t="s">
        <v>44</v>
      </c>
      <c r="D418" s="17">
        <v>177</v>
      </c>
      <c r="E418" s="10" t="s">
        <v>450</v>
      </c>
      <c r="F418" s="10" t="s">
        <v>86</v>
      </c>
      <c r="G418" s="11" t="s">
        <v>452</v>
      </c>
      <c r="H418" s="18" t="str">
        <f>IFERROR(INDEX(#REF!,MATCH(G418,#REF!,0)),G418)</f>
        <v>33000000552-УК НТМК</v>
      </c>
      <c r="I418" s="11"/>
      <c r="J418" s="11" t="s">
        <v>279</v>
      </c>
      <c r="K418" s="11"/>
      <c r="L418" s="11" t="s">
        <v>808</v>
      </c>
      <c r="M418" s="11">
        <v>0</v>
      </c>
      <c r="N418" s="19">
        <v>275100</v>
      </c>
      <c r="O418" s="19">
        <v>371700.17</v>
      </c>
      <c r="P418" s="19">
        <v>371700.17</v>
      </c>
      <c r="Q418" s="19">
        <v>270900.17</v>
      </c>
      <c r="R418" s="13">
        <f t="shared" si="86"/>
        <v>100800</v>
      </c>
      <c r="S418" s="11"/>
      <c r="T418" s="19">
        <v>14700</v>
      </c>
      <c r="U418" s="11"/>
      <c r="V418" s="19">
        <v>371700.17</v>
      </c>
      <c r="W418" s="19">
        <v>285600.17</v>
      </c>
      <c r="X418" s="19">
        <v>86100</v>
      </c>
      <c r="Y418" s="19">
        <f t="shared" si="87"/>
        <v>2100.0009604519773</v>
      </c>
      <c r="Z418" s="19">
        <f t="shared" si="88"/>
        <v>25200.004802259886</v>
      </c>
      <c r="AA418" s="19">
        <f t="shared" si="89"/>
        <v>75599.995197740122</v>
      </c>
      <c r="AB418" s="19">
        <f t="shared" si="90"/>
        <v>25200.011525423728</v>
      </c>
      <c r="AC418" s="19">
        <f t="shared" si="91"/>
        <v>50399.98367231639</v>
      </c>
      <c r="AD418" s="19">
        <f t="shared" si="92"/>
        <v>25200.011525423728</v>
      </c>
      <c r="AE418" s="19">
        <f t="shared" si="93"/>
        <v>25199.972146892662</v>
      </c>
      <c r="AF418" s="19">
        <f t="shared" si="94"/>
        <v>25199.972146892662</v>
      </c>
      <c r="AG418" s="19">
        <f t="shared" si="95"/>
        <v>0</v>
      </c>
      <c r="AH418" s="19">
        <f t="shared" si="96"/>
        <v>0</v>
      </c>
      <c r="AI418" s="19">
        <f t="shared" si="97"/>
        <v>0</v>
      </c>
      <c r="AJ418" s="19">
        <f t="shared" si="98"/>
        <v>0</v>
      </c>
      <c r="AK418" s="20">
        <f t="shared" si="99"/>
        <v>0</v>
      </c>
    </row>
    <row r="419" spans="2:37" s="3" customFormat="1" ht="42.75" hidden="1" customHeight="1" outlineLevel="1" x14ac:dyDescent="0.2">
      <c r="B419" s="15" t="s">
        <v>453</v>
      </c>
      <c r="C419" s="16" t="s">
        <v>44</v>
      </c>
      <c r="D419" s="17">
        <v>240</v>
      </c>
      <c r="E419" s="10" t="s">
        <v>159</v>
      </c>
      <c r="F419" s="10" t="s">
        <v>81</v>
      </c>
      <c r="G419" s="11" t="s">
        <v>454</v>
      </c>
      <c r="H419" s="18" t="str">
        <f>IFERROR(INDEX(#REF!,MATCH(G419,#REF!,0)),G419)</f>
        <v>33000000554-УК НТМК</v>
      </c>
      <c r="I419" s="11"/>
      <c r="J419" s="11" t="s">
        <v>279</v>
      </c>
      <c r="K419" s="11"/>
      <c r="L419" s="11" t="s">
        <v>808</v>
      </c>
      <c r="M419" s="11">
        <v>0</v>
      </c>
      <c r="N419" s="19">
        <v>641250</v>
      </c>
      <c r="O419" s="19">
        <v>698811.94</v>
      </c>
      <c r="P419" s="19">
        <v>698811.94</v>
      </c>
      <c r="Q419" s="19">
        <v>375611.94</v>
      </c>
      <c r="R419" s="13">
        <f t="shared" si="86"/>
        <v>323199.99999999994</v>
      </c>
      <c r="S419" s="11"/>
      <c r="T419" s="19">
        <v>20382.04</v>
      </c>
      <c r="U419" s="11"/>
      <c r="V419" s="19">
        <v>698811.94</v>
      </c>
      <c r="W419" s="19">
        <v>395993.98</v>
      </c>
      <c r="X419" s="19">
        <v>302817.96000000002</v>
      </c>
      <c r="Y419" s="19">
        <f t="shared" si="87"/>
        <v>2911.7164166666666</v>
      </c>
      <c r="Z419" s="19">
        <f t="shared" si="88"/>
        <v>34940.622083333335</v>
      </c>
      <c r="AA419" s="19">
        <f t="shared" si="89"/>
        <v>288259.37791666662</v>
      </c>
      <c r="AB419" s="19">
        <f t="shared" si="90"/>
        <v>34940.597000000002</v>
      </c>
      <c r="AC419" s="19">
        <f t="shared" si="91"/>
        <v>253318.78091666661</v>
      </c>
      <c r="AD419" s="19">
        <f t="shared" si="92"/>
        <v>34940.597000000002</v>
      </c>
      <c r="AE419" s="19">
        <f t="shared" si="93"/>
        <v>218378.1839166666</v>
      </c>
      <c r="AF419" s="19">
        <f t="shared" si="94"/>
        <v>34940.597000000002</v>
      </c>
      <c r="AG419" s="19">
        <f t="shared" si="95"/>
        <v>183437.58691666659</v>
      </c>
      <c r="AH419" s="19">
        <f t="shared" si="96"/>
        <v>34940.597000000002</v>
      </c>
      <c r="AI419" s="19">
        <f t="shared" si="97"/>
        <v>148496.98991666659</v>
      </c>
      <c r="AJ419" s="19">
        <f t="shared" si="98"/>
        <v>34940.597000000002</v>
      </c>
      <c r="AK419" s="20">
        <f t="shared" si="99"/>
        <v>113556.39291666658</v>
      </c>
    </row>
    <row r="420" spans="2:37" s="3" customFormat="1" ht="53.25" hidden="1" customHeight="1" outlineLevel="1" x14ac:dyDescent="0.2">
      <c r="B420" s="15" t="s">
        <v>455</v>
      </c>
      <c r="C420" s="16" t="s">
        <v>44</v>
      </c>
      <c r="D420" s="17">
        <v>240</v>
      </c>
      <c r="E420" s="10" t="s">
        <v>150</v>
      </c>
      <c r="F420" s="10" t="s">
        <v>283</v>
      </c>
      <c r="G420" s="11" t="s">
        <v>456</v>
      </c>
      <c r="H420" s="18" t="str">
        <f>IFERROR(INDEX(#REF!,MATCH(G420,#REF!,0)),G420)</f>
        <v>33000000563-УК НТМК</v>
      </c>
      <c r="I420" s="11"/>
      <c r="J420" s="11" t="s">
        <v>279</v>
      </c>
      <c r="K420" s="11"/>
      <c r="L420" s="11" t="s">
        <v>808</v>
      </c>
      <c r="M420" s="11">
        <v>0</v>
      </c>
      <c r="N420" s="19">
        <v>12775000</v>
      </c>
      <c r="O420" s="19">
        <v>5836540.8300000001</v>
      </c>
      <c r="P420" s="19">
        <v>5836540.8300000001</v>
      </c>
      <c r="Q420" s="19">
        <v>3137140.83</v>
      </c>
      <c r="R420" s="13">
        <f t="shared" si="86"/>
        <v>2699400</v>
      </c>
      <c r="S420" s="11"/>
      <c r="T420" s="19">
        <v>170232.44</v>
      </c>
      <c r="U420" s="11"/>
      <c r="V420" s="19">
        <v>5836540.8300000001</v>
      </c>
      <c r="W420" s="19">
        <v>3307373.27</v>
      </c>
      <c r="X420" s="19">
        <v>2529167.56</v>
      </c>
      <c r="Y420" s="19">
        <f t="shared" si="87"/>
        <v>24318.920125000001</v>
      </c>
      <c r="Z420" s="19">
        <f t="shared" si="88"/>
        <v>291827.04062500002</v>
      </c>
      <c r="AA420" s="19">
        <f t="shared" si="89"/>
        <v>2407572.9593750001</v>
      </c>
      <c r="AB420" s="19">
        <f t="shared" si="90"/>
        <v>291827.04149999999</v>
      </c>
      <c r="AC420" s="19">
        <f t="shared" si="91"/>
        <v>2115745.9178750003</v>
      </c>
      <c r="AD420" s="19">
        <f t="shared" si="92"/>
        <v>291827.04149999999</v>
      </c>
      <c r="AE420" s="19">
        <f t="shared" si="93"/>
        <v>1823918.8763750002</v>
      </c>
      <c r="AF420" s="19">
        <f t="shared" si="94"/>
        <v>291827.04149999999</v>
      </c>
      <c r="AG420" s="19">
        <f t="shared" si="95"/>
        <v>1532091.8348750002</v>
      </c>
      <c r="AH420" s="19">
        <f t="shared" si="96"/>
        <v>291827.04149999999</v>
      </c>
      <c r="AI420" s="19">
        <f t="shared" si="97"/>
        <v>1240264.7933750001</v>
      </c>
      <c r="AJ420" s="19">
        <f t="shared" si="98"/>
        <v>291827.04149999999</v>
      </c>
      <c r="AK420" s="20">
        <f t="shared" si="99"/>
        <v>948437.75187500007</v>
      </c>
    </row>
    <row r="421" spans="2:37" s="3" customFormat="1" ht="42.75" hidden="1" customHeight="1" outlineLevel="1" x14ac:dyDescent="0.2">
      <c r="B421" s="15" t="s">
        <v>445</v>
      </c>
      <c r="C421" s="16" t="s">
        <v>44</v>
      </c>
      <c r="D421" s="17">
        <v>177</v>
      </c>
      <c r="E421" s="10" t="s">
        <v>138</v>
      </c>
      <c r="F421" s="10" t="s">
        <v>86</v>
      </c>
      <c r="G421" s="11" t="s">
        <v>457</v>
      </c>
      <c r="H421" s="18" t="str">
        <f>IFERROR(INDEX(#REF!,MATCH(G421,#REF!,0)),G421)</f>
        <v>33000000613-УК НТМК</v>
      </c>
      <c r="I421" s="11"/>
      <c r="J421" s="11" t="s">
        <v>279</v>
      </c>
      <c r="K421" s="11"/>
      <c r="L421" s="11" t="s">
        <v>808</v>
      </c>
      <c r="M421" s="11">
        <v>0</v>
      </c>
      <c r="N421" s="19">
        <v>2056454.25</v>
      </c>
      <c r="O421" s="19">
        <v>3648043.64</v>
      </c>
      <c r="P421" s="19">
        <v>3648043.64</v>
      </c>
      <c r="Q421" s="19">
        <v>2658743.64</v>
      </c>
      <c r="R421" s="13">
        <f t="shared" si="86"/>
        <v>989300</v>
      </c>
      <c r="S421" s="11"/>
      <c r="T421" s="19">
        <v>144272.94</v>
      </c>
      <c r="U421" s="11"/>
      <c r="V421" s="19">
        <v>3648043.64</v>
      </c>
      <c r="W421" s="19">
        <v>2803016.58</v>
      </c>
      <c r="X421" s="19">
        <v>845027.06</v>
      </c>
      <c r="Y421" s="19">
        <f t="shared" si="87"/>
        <v>20610.41604519774</v>
      </c>
      <c r="Z421" s="19">
        <f t="shared" si="88"/>
        <v>247325.0202259887</v>
      </c>
      <c r="AA421" s="19">
        <f t="shared" si="89"/>
        <v>741974.9797740113</v>
      </c>
      <c r="AB421" s="19">
        <f t="shared" si="90"/>
        <v>247324.9925423729</v>
      </c>
      <c r="AC421" s="19">
        <f t="shared" si="91"/>
        <v>494649.9872316384</v>
      </c>
      <c r="AD421" s="19">
        <f t="shared" si="92"/>
        <v>247324.9925423729</v>
      </c>
      <c r="AE421" s="19">
        <f t="shared" si="93"/>
        <v>247324.9946892655</v>
      </c>
      <c r="AF421" s="19">
        <f t="shared" si="94"/>
        <v>247324.9925423729</v>
      </c>
      <c r="AG421" s="19">
        <f t="shared" si="95"/>
        <v>2.1468925988301635E-3</v>
      </c>
      <c r="AH421" s="19">
        <f t="shared" si="96"/>
        <v>2.1468925988301635E-3</v>
      </c>
      <c r="AI421" s="19">
        <f t="shared" si="97"/>
        <v>0</v>
      </c>
      <c r="AJ421" s="19">
        <f t="shared" si="98"/>
        <v>0</v>
      </c>
      <c r="AK421" s="20">
        <f t="shared" si="99"/>
        <v>0</v>
      </c>
    </row>
    <row r="422" spans="2:37" s="3" customFormat="1" ht="42.75" hidden="1" customHeight="1" outlineLevel="1" x14ac:dyDescent="0.2">
      <c r="B422" s="15" t="s">
        <v>445</v>
      </c>
      <c r="C422" s="16" t="s">
        <v>44</v>
      </c>
      <c r="D422" s="17">
        <v>177</v>
      </c>
      <c r="E422" s="10" t="s">
        <v>138</v>
      </c>
      <c r="F422" s="10" t="s">
        <v>86</v>
      </c>
      <c r="G422" s="11" t="s">
        <v>458</v>
      </c>
      <c r="H422" s="18" t="str">
        <f>IFERROR(INDEX(#REF!,MATCH(G422,#REF!,0)),G422)</f>
        <v>33000000628-УК НТМК</v>
      </c>
      <c r="I422" s="11"/>
      <c r="J422" s="11" t="s">
        <v>279</v>
      </c>
      <c r="K422" s="11"/>
      <c r="L422" s="11" t="s">
        <v>808</v>
      </c>
      <c r="M422" s="11">
        <v>0</v>
      </c>
      <c r="N422" s="19">
        <v>1778663.25</v>
      </c>
      <c r="O422" s="19">
        <v>3155393.77</v>
      </c>
      <c r="P422" s="19">
        <v>3155393.77</v>
      </c>
      <c r="Q422" s="19">
        <v>2299693.77</v>
      </c>
      <c r="R422" s="13">
        <f t="shared" si="86"/>
        <v>855700</v>
      </c>
      <c r="S422" s="11"/>
      <c r="T422" s="19">
        <v>124789.56</v>
      </c>
      <c r="U422" s="11"/>
      <c r="V422" s="19">
        <v>3155393.77</v>
      </c>
      <c r="W422" s="19">
        <v>2424483.33</v>
      </c>
      <c r="X422" s="19">
        <v>730910.44</v>
      </c>
      <c r="Y422" s="19">
        <f t="shared" si="87"/>
        <v>17827.083446327684</v>
      </c>
      <c r="Z422" s="19">
        <f t="shared" si="88"/>
        <v>213924.97723163842</v>
      </c>
      <c r="AA422" s="19">
        <f t="shared" si="89"/>
        <v>641775.02276836161</v>
      </c>
      <c r="AB422" s="19">
        <f t="shared" si="90"/>
        <v>213925.00135593221</v>
      </c>
      <c r="AC422" s="19">
        <f t="shared" si="91"/>
        <v>427850.0214124294</v>
      </c>
      <c r="AD422" s="19">
        <f t="shared" si="92"/>
        <v>213925.00135593221</v>
      </c>
      <c r="AE422" s="19">
        <f t="shared" si="93"/>
        <v>213925.02005649719</v>
      </c>
      <c r="AF422" s="19">
        <f t="shared" si="94"/>
        <v>213925.00135593221</v>
      </c>
      <c r="AG422" s="19">
        <f t="shared" si="95"/>
        <v>1.8700564978644252E-2</v>
      </c>
      <c r="AH422" s="19">
        <f t="shared" si="96"/>
        <v>1.8700564978644252E-2</v>
      </c>
      <c r="AI422" s="19">
        <f t="shared" si="97"/>
        <v>0</v>
      </c>
      <c r="AJ422" s="19">
        <f t="shared" si="98"/>
        <v>0</v>
      </c>
      <c r="AK422" s="20">
        <f t="shared" si="99"/>
        <v>0</v>
      </c>
    </row>
    <row r="423" spans="2:37" s="3" customFormat="1" ht="42.75" hidden="1" customHeight="1" outlineLevel="1" x14ac:dyDescent="0.2">
      <c r="B423" s="15" t="s">
        <v>459</v>
      </c>
      <c r="C423" s="16" t="s">
        <v>44</v>
      </c>
      <c r="D423" s="17">
        <v>48</v>
      </c>
      <c r="E423" s="10" t="s">
        <v>138</v>
      </c>
      <c r="F423" s="10" t="s">
        <v>86</v>
      </c>
      <c r="G423" s="11" t="s">
        <v>460</v>
      </c>
      <c r="H423" s="18" t="str">
        <f>IFERROR(INDEX(#REF!,MATCH(G423,#REF!,0)),G423)</f>
        <v>33000000629-УК НТМК</v>
      </c>
      <c r="I423" s="11"/>
      <c r="J423" s="11" t="s">
        <v>279</v>
      </c>
      <c r="K423" s="11"/>
      <c r="L423" s="11" t="s">
        <v>808</v>
      </c>
      <c r="M423" s="11">
        <v>0</v>
      </c>
      <c r="N423" s="19">
        <v>7160087.21</v>
      </c>
      <c r="O423" s="19">
        <v>6297300</v>
      </c>
      <c r="P423" s="19">
        <v>8612357.1300000008</v>
      </c>
      <c r="Q423" s="19">
        <v>2315057.13</v>
      </c>
      <c r="R423" s="13">
        <f t="shared" si="86"/>
        <v>6297300.0000000009</v>
      </c>
      <c r="S423" s="11"/>
      <c r="T423" s="19">
        <v>918356.25</v>
      </c>
      <c r="U423" s="11"/>
      <c r="V423" s="19">
        <v>8612357.1300000008</v>
      </c>
      <c r="W423" s="19">
        <v>3233413.38</v>
      </c>
      <c r="X423" s="19">
        <v>5378943.75</v>
      </c>
      <c r="Y423" s="19">
        <f t="shared" si="87"/>
        <v>131193.75</v>
      </c>
      <c r="Z423" s="19">
        <f t="shared" si="88"/>
        <v>1574325</v>
      </c>
      <c r="AA423" s="19">
        <f t="shared" si="89"/>
        <v>4722975.0000000009</v>
      </c>
      <c r="AB423" s="19">
        <f t="shared" si="90"/>
        <v>1574325</v>
      </c>
      <c r="AC423" s="19">
        <f t="shared" si="91"/>
        <v>3148650.0000000009</v>
      </c>
      <c r="AD423" s="19">
        <f t="shared" si="92"/>
        <v>1574325</v>
      </c>
      <c r="AE423" s="19">
        <f t="shared" si="93"/>
        <v>1574325.0000000009</v>
      </c>
      <c r="AF423" s="19">
        <f t="shared" si="94"/>
        <v>1574325</v>
      </c>
      <c r="AG423" s="19">
        <f t="shared" si="95"/>
        <v>0</v>
      </c>
      <c r="AH423" s="19">
        <f t="shared" si="96"/>
        <v>0</v>
      </c>
      <c r="AI423" s="19">
        <f t="shared" si="97"/>
        <v>0</v>
      </c>
      <c r="AJ423" s="19">
        <f t="shared" si="98"/>
        <v>0</v>
      </c>
      <c r="AK423" s="20">
        <f t="shared" si="99"/>
        <v>0</v>
      </c>
    </row>
    <row r="424" spans="2:37" s="3" customFormat="1" ht="53.25" hidden="1" customHeight="1" outlineLevel="1" x14ac:dyDescent="0.2">
      <c r="B424" s="15" t="s">
        <v>461</v>
      </c>
      <c r="C424" s="16" t="s">
        <v>44</v>
      </c>
      <c r="D424" s="17">
        <v>240</v>
      </c>
      <c r="E424" s="10" t="s">
        <v>150</v>
      </c>
      <c r="F424" s="10" t="s">
        <v>283</v>
      </c>
      <c r="G424" s="11" t="s">
        <v>462</v>
      </c>
      <c r="H424" s="18" t="str">
        <f>IFERROR(INDEX(#REF!,MATCH(G424,#REF!,0)),G424)</f>
        <v>33000000632-УК НТМК</v>
      </c>
      <c r="I424" s="11"/>
      <c r="J424" s="11" t="s">
        <v>279</v>
      </c>
      <c r="K424" s="11"/>
      <c r="L424" s="11" t="s">
        <v>808</v>
      </c>
      <c r="M424" s="11">
        <v>0</v>
      </c>
      <c r="N424" s="19">
        <v>1462500</v>
      </c>
      <c r="O424" s="19">
        <v>1593729.57</v>
      </c>
      <c r="P424" s="19">
        <v>1593729.57</v>
      </c>
      <c r="Q424" s="19">
        <v>856629.57</v>
      </c>
      <c r="R424" s="13">
        <f t="shared" si="86"/>
        <v>737100.00000000012</v>
      </c>
      <c r="S424" s="11"/>
      <c r="T424" s="19">
        <v>46483.78</v>
      </c>
      <c r="U424" s="11"/>
      <c r="V424" s="19">
        <v>1593729.57</v>
      </c>
      <c r="W424" s="19">
        <v>903113.35</v>
      </c>
      <c r="X424" s="19">
        <v>690616.22</v>
      </c>
      <c r="Y424" s="19">
        <f t="shared" si="87"/>
        <v>6640.5398750000004</v>
      </c>
      <c r="Z424" s="19">
        <f t="shared" si="88"/>
        <v>79686.479374999995</v>
      </c>
      <c r="AA424" s="19">
        <f t="shared" si="89"/>
        <v>657413.52062500012</v>
      </c>
      <c r="AB424" s="19">
        <f t="shared" si="90"/>
        <v>79686.478499999997</v>
      </c>
      <c r="AC424" s="19">
        <f t="shared" si="91"/>
        <v>577727.04212500015</v>
      </c>
      <c r="AD424" s="19">
        <f t="shared" si="92"/>
        <v>79686.478499999997</v>
      </c>
      <c r="AE424" s="19">
        <f t="shared" si="93"/>
        <v>498040.56362500018</v>
      </c>
      <c r="AF424" s="19">
        <f t="shared" si="94"/>
        <v>79686.478499999997</v>
      </c>
      <c r="AG424" s="19">
        <f t="shared" si="95"/>
        <v>418354.08512500022</v>
      </c>
      <c r="AH424" s="19">
        <f t="shared" si="96"/>
        <v>79686.478499999997</v>
      </c>
      <c r="AI424" s="19">
        <f t="shared" si="97"/>
        <v>338667.60662500025</v>
      </c>
      <c r="AJ424" s="19">
        <f t="shared" si="98"/>
        <v>79686.478499999997</v>
      </c>
      <c r="AK424" s="20">
        <f t="shared" si="99"/>
        <v>258981.12812500025</v>
      </c>
    </row>
    <row r="425" spans="2:37" s="3" customFormat="1" ht="53.25" hidden="1" customHeight="1" outlineLevel="1" x14ac:dyDescent="0.2">
      <c r="B425" s="15" t="s">
        <v>463</v>
      </c>
      <c r="C425" s="16" t="s">
        <v>44</v>
      </c>
      <c r="D425" s="17">
        <v>240</v>
      </c>
      <c r="E425" s="10" t="s">
        <v>150</v>
      </c>
      <c r="F425" s="10" t="s">
        <v>283</v>
      </c>
      <c r="G425" s="11" t="s">
        <v>464</v>
      </c>
      <c r="H425" s="18" t="str">
        <f>IFERROR(INDEX(#REF!,MATCH(G425,#REF!,0)),G425)</f>
        <v>33000000633-УК НТМК</v>
      </c>
      <c r="I425" s="11"/>
      <c r="J425" s="11" t="s">
        <v>279</v>
      </c>
      <c r="K425" s="11"/>
      <c r="L425" s="11" t="s">
        <v>808</v>
      </c>
      <c r="M425" s="11">
        <v>0</v>
      </c>
      <c r="N425" s="19">
        <v>1462500</v>
      </c>
      <c r="O425" s="19">
        <v>1593729.57</v>
      </c>
      <c r="P425" s="19">
        <v>1593729.57</v>
      </c>
      <c r="Q425" s="19">
        <v>856629.57</v>
      </c>
      <c r="R425" s="13">
        <f t="shared" si="86"/>
        <v>737100.00000000012</v>
      </c>
      <c r="S425" s="11"/>
      <c r="T425" s="19">
        <v>46483.78</v>
      </c>
      <c r="U425" s="11"/>
      <c r="V425" s="19">
        <v>1593729.57</v>
      </c>
      <c r="W425" s="19">
        <v>903113.35</v>
      </c>
      <c r="X425" s="19">
        <v>690616.22</v>
      </c>
      <c r="Y425" s="19">
        <f t="shared" si="87"/>
        <v>6640.5398750000004</v>
      </c>
      <c r="Z425" s="19">
        <f t="shared" si="88"/>
        <v>79686.479374999995</v>
      </c>
      <c r="AA425" s="19">
        <f t="shared" si="89"/>
        <v>657413.52062500012</v>
      </c>
      <c r="AB425" s="19">
        <f t="shared" si="90"/>
        <v>79686.478499999997</v>
      </c>
      <c r="AC425" s="19">
        <f t="shared" si="91"/>
        <v>577727.04212500015</v>
      </c>
      <c r="AD425" s="19">
        <f t="shared" si="92"/>
        <v>79686.478499999997</v>
      </c>
      <c r="AE425" s="19">
        <f t="shared" si="93"/>
        <v>498040.56362500018</v>
      </c>
      <c r="AF425" s="19">
        <f t="shared" si="94"/>
        <v>79686.478499999997</v>
      </c>
      <c r="AG425" s="19">
        <f t="shared" si="95"/>
        <v>418354.08512500022</v>
      </c>
      <c r="AH425" s="19">
        <f t="shared" si="96"/>
        <v>79686.478499999997</v>
      </c>
      <c r="AI425" s="19">
        <f t="shared" si="97"/>
        <v>338667.60662500025</v>
      </c>
      <c r="AJ425" s="19">
        <f t="shared" si="98"/>
        <v>79686.478499999997</v>
      </c>
      <c r="AK425" s="20">
        <f t="shared" si="99"/>
        <v>258981.12812500025</v>
      </c>
    </row>
    <row r="426" spans="2:37" s="3" customFormat="1" ht="84.75" hidden="1" customHeight="1" outlineLevel="1" x14ac:dyDescent="0.2">
      <c r="B426" s="15" t="s">
        <v>465</v>
      </c>
      <c r="C426" s="16" t="s">
        <v>44</v>
      </c>
      <c r="D426" s="17">
        <v>240</v>
      </c>
      <c r="E426" s="10" t="s">
        <v>90</v>
      </c>
      <c r="F426" s="10" t="s">
        <v>86</v>
      </c>
      <c r="G426" s="11" t="s">
        <v>466</v>
      </c>
      <c r="H426" s="18" t="str">
        <f>IFERROR(INDEX(#REF!,MATCH(G426,#REF!,0)),G426)</f>
        <v>33000000634-УК НТМК</v>
      </c>
      <c r="I426" s="11"/>
      <c r="J426" s="11" t="s">
        <v>279</v>
      </c>
      <c r="K426" s="11"/>
      <c r="L426" s="11" t="s">
        <v>808</v>
      </c>
      <c r="M426" s="11">
        <v>0</v>
      </c>
      <c r="N426" s="19">
        <v>4850621.25</v>
      </c>
      <c r="O426" s="19">
        <v>6967567.2999999998</v>
      </c>
      <c r="P426" s="19">
        <v>6967567.2999999998</v>
      </c>
      <c r="Q426" s="19">
        <v>3745067.3</v>
      </c>
      <c r="R426" s="13">
        <f t="shared" si="86"/>
        <v>3222500</v>
      </c>
      <c r="S426" s="11"/>
      <c r="T426" s="19">
        <v>203220.71</v>
      </c>
      <c r="U426" s="11"/>
      <c r="V426" s="19">
        <v>6967567.2999999998</v>
      </c>
      <c r="W426" s="19">
        <v>3948288.01</v>
      </c>
      <c r="X426" s="19">
        <v>3019279.29</v>
      </c>
      <c r="Y426" s="19">
        <f t="shared" si="87"/>
        <v>29031.530416666665</v>
      </c>
      <c r="Z426" s="19">
        <f t="shared" si="88"/>
        <v>348378.36208333331</v>
      </c>
      <c r="AA426" s="19">
        <f t="shared" si="89"/>
        <v>2874121.6379166665</v>
      </c>
      <c r="AB426" s="19">
        <f t="shared" si="90"/>
        <v>348378.36499999999</v>
      </c>
      <c r="AC426" s="19">
        <f t="shared" si="91"/>
        <v>2525743.2729166662</v>
      </c>
      <c r="AD426" s="19">
        <f t="shared" si="92"/>
        <v>348378.36499999999</v>
      </c>
      <c r="AE426" s="19">
        <f t="shared" si="93"/>
        <v>2177364.907916666</v>
      </c>
      <c r="AF426" s="19">
        <f t="shared" si="94"/>
        <v>348378.36499999999</v>
      </c>
      <c r="AG426" s="19">
        <f t="shared" si="95"/>
        <v>1828986.542916666</v>
      </c>
      <c r="AH426" s="19">
        <f t="shared" si="96"/>
        <v>348378.36499999999</v>
      </c>
      <c r="AI426" s="19">
        <f t="shared" si="97"/>
        <v>1480608.177916666</v>
      </c>
      <c r="AJ426" s="19">
        <f t="shared" si="98"/>
        <v>348378.36499999999</v>
      </c>
      <c r="AK426" s="20">
        <f t="shared" si="99"/>
        <v>1132229.812916666</v>
      </c>
    </row>
    <row r="427" spans="2:37" s="3" customFormat="1" ht="53.25" hidden="1" customHeight="1" outlineLevel="1" x14ac:dyDescent="0.2">
      <c r="B427" s="15" t="s">
        <v>467</v>
      </c>
      <c r="C427" s="16" t="s">
        <v>44</v>
      </c>
      <c r="D427" s="17">
        <v>240</v>
      </c>
      <c r="E427" s="10" t="s">
        <v>117</v>
      </c>
      <c r="F427" s="10" t="s">
        <v>86</v>
      </c>
      <c r="G427" s="11" t="s">
        <v>468</v>
      </c>
      <c r="H427" s="18" t="str">
        <f>IFERROR(INDEX(#REF!,MATCH(G427,#REF!,0)),G427)</f>
        <v>33000000635-УК НТМК</v>
      </c>
      <c r="I427" s="11"/>
      <c r="J427" s="11" t="s">
        <v>279</v>
      </c>
      <c r="K427" s="11"/>
      <c r="L427" s="11" t="s">
        <v>808</v>
      </c>
      <c r="M427" s="11">
        <v>0</v>
      </c>
      <c r="N427" s="19">
        <v>7312500</v>
      </c>
      <c r="O427" s="19">
        <v>10866162.109999999</v>
      </c>
      <c r="P427" s="19">
        <v>10866162.109999999</v>
      </c>
      <c r="Q427" s="19">
        <v>5840562.1100000003</v>
      </c>
      <c r="R427" s="13">
        <f t="shared" si="86"/>
        <v>5025599.9999999991</v>
      </c>
      <c r="S427" s="11"/>
      <c r="T427" s="19">
        <v>316929.76</v>
      </c>
      <c r="U427" s="11"/>
      <c r="V427" s="19">
        <v>10866162.109999999</v>
      </c>
      <c r="W427" s="19">
        <v>6157491.8700000001</v>
      </c>
      <c r="X427" s="19">
        <v>4708670.24</v>
      </c>
      <c r="Y427" s="19">
        <f t="shared" si="87"/>
        <v>45275.675458333331</v>
      </c>
      <c r="Z427" s="19">
        <f t="shared" si="88"/>
        <v>543308.1372916667</v>
      </c>
      <c r="AA427" s="19">
        <f t="shared" si="89"/>
        <v>4482291.862708332</v>
      </c>
      <c r="AB427" s="19">
        <f t="shared" si="90"/>
        <v>543308.10549999995</v>
      </c>
      <c r="AC427" s="19">
        <f t="shared" si="91"/>
        <v>3938983.757208332</v>
      </c>
      <c r="AD427" s="19">
        <f t="shared" si="92"/>
        <v>543308.10549999995</v>
      </c>
      <c r="AE427" s="19">
        <f t="shared" si="93"/>
        <v>3395675.6517083319</v>
      </c>
      <c r="AF427" s="19">
        <f t="shared" si="94"/>
        <v>543308.10549999995</v>
      </c>
      <c r="AG427" s="19">
        <f t="shared" si="95"/>
        <v>2852367.5462083318</v>
      </c>
      <c r="AH427" s="19">
        <f t="shared" si="96"/>
        <v>543308.10549999995</v>
      </c>
      <c r="AI427" s="19">
        <f t="shared" si="97"/>
        <v>2309059.4407083318</v>
      </c>
      <c r="AJ427" s="19">
        <f t="shared" si="98"/>
        <v>543308.10549999995</v>
      </c>
      <c r="AK427" s="20">
        <f t="shared" si="99"/>
        <v>1765751.3352083317</v>
      </c>
    </row>
    <row r="428" spans="2:37" s="3" customFormat="1" ht="53.25" hidden="1" customHeight="1" outlineLevel="1" x14ac:dyDescent="0.2">
      <c r="B428" s="15" t="s">
        <v>469</v>
      </c>
      <c r="C428" s="16" t="s">
        <v>44</v>
      </c>
      <c r="D428" s="17">
        <v>240</v>
      </c>
      <c r="E428" s="10" t="s">
        <v>150</v>
      </c>
      <c r="F428" s="10" t="s">
        <v>81</v>
      </c>
      <c r="G428" s="11" t="s">
        <v>470</v>
      </c>
      <c r="H428" s="18" t="str">
        <f>IFERROR(INDEX(#REF!,MATCH(G428,#REF!,0)),G428)</f>
        <v>33000000737-УК НТМК</v>
      </c>
      <c r="I428" s="11"/>
      <c r="J428" s="11" t="s">
        <v>279</v>
      </c>
      <c r="K428" s="11"/>
      <c r="L428" s="11" t="s">
        <v>808</v>
      </c>
      <c r="M428" s="11">
        <v>0</v>
      </c>
      <c r="N428" s="19">
        <v>18750000</v>
      </c>
      <c r="O428" s="19">
        <v>15193513.67</v>
      </c>
      <c r="P428" s="19">
        <v>15193513.67</v>
      </c>
      <c r="Q428" s="19">
        <v>8166513.6699999999</v>
      </c>
      <c r="R428" s="13">
        <f t="shared" si="86"/>
        <v>7027000</v>
      </c>
      <c r="S428" s="11"/>
      <c r="T428" s="19">
        <v>443144.17</v>
      </c>
      <c r="U428" s="11"/>
      <c r="V428" s="19">
        <v>15193513.67</v>
      </c>
      <c r="W428" s="19">
        <v>8609657.8399999999</v>
      </c>
      <c r="X428" s="19">
        <v>6583855.8300000001</v>
      </c>
      <c r="Y428" s="19">
        <f t="shared" si="87"/>
        <v>63306.306958333334</v>
      </c>
      <c r="Z428" s="19">
        <f t="shared" si="88"/>
        <v>759675.70479166671</v>
      </c>
      <c r="AA428" s="19">
        <f t="shared" si="89"/>
        <v>6267324.2952083331</v>
      </c>
      <c r="AB428" s="19">
        <f t="shared" si="90"/>
        <v>759675.68350000004</v>
      </c>
      <c r="AC428" s="19">
        <f t="shared" si="91"/>
        <v>5507648.6117083328</v>
      </c>
      <c r="AD428" s="19">
        <f t="shared" si="92"/>
        <v>759675.68350000004</v>
      </c>
      <c r="AE428" s="19">
        <f t="shared" si="93"/>
        <v>4747972.9282083325</v>
      </c>
      <c r="AF428" s="19">
        <f t="shared" si="94"/>
        <v>759675.68350000004</v>
      </c>
      <c r="AG428" s="19">
        <f t="shared" si="95"/>
        <v>3988297.2447083322</v>
      </c>
      <c r="AH428" s="19">
        <f t="shared" si="96"/>
        <v>759675.68350000004</v>
      </c>
      <c r="AI428" s="19">
        <f t="shared" si="97"/>
        <v>3228621.561208332</v>
      </c>
      <c r="AJ428" s="19">
        <f t="shared" si="98"/>
        <v>759675.68350000004</v>
      </c>
      <c r="AK428" s="20">
        <f t="shared" si="99"/>
        <v>2468945.8777083317</v>
      </c>
    </row>
    <row r="429" spans="2:37" s="3" customFormat="1" ht="53.25" hidden="1" customHeight="1" outlineLevel="1" x14ac:dyDescent="0.2">
      <c r="B429" s="15" t="s">
        <v>471</v>
      </c>
      <c r="C429" s="16" t="s">
        <v>44</v>
      </c>
      <c r="D429" s="17">
        <v>240</v>
      </c>
      <c r="E429" s="10" t="s">
        <v>150</v>
      </c>
      <c r="F429" s="10" t="s">
        <v>81</v>
      </c>
      <c r="G429" s="11" t="s">
        <v>472</v>
      </c>
      <c r="H429" s="18" t="str">
        <f>IFERROR(INDEX(#REF!,MATCH(G429,#REF!,0)),G429)</f>
        <v>33000000750-УК НТМК</v>
      </c>
      <c r="I429" s="11"/>
      <c r="J429" s="11" t="s">
        <v>279</v>
      </c>
      <c r="K429" s="11"/>
      <c r="L429" s="11" t="s">
        <v>808</v>
      </c>
      <c r="M429" s="11">
        <v>0</v>
      </c>
      <c r="N429" s="19">
        <v>1560000</v>
      </c>
      <c r="O429" s="19">
        <v>3892756.29</v>
      </c>
      <c r="P429" s="19">
        <v>3892756.29</v>
      </c>
      <c r="Q429" s="19">
        <v>2092356.29</v>
      </c>
      <c r="R429" s="13">
        <f t="shared" si="86"/>
        <v>1800400</v>
      </c>
      <c r="S429" s="11"/>
      <c r="T429" s="19">
        <v>113538.74</v>
      </c>
      <c r="U429" s="11"/>
      <c r="V429" s="19">
        <v>3892756.29</v>
      </c>
      <c r="W429" s="19">
        <v>2205895.0299999998</v>
      </c>
      <c r="X429" s="19">
        <v>1686861.26</v>
      </c>
      <c r="Y429" s="19">
        <f t="shared" si="87"/>
        <v>16219.817875000001</v>
      </c>
      <c r="Z429" s="19">
        <f t="shared" si="88"/>
        <v>194637.82937500003</v>
      </c>
      <c r="AA429" s="19">
        <f t="shared" si="89"/>
        <v>1605762.170625</v>
      </c>
      <c r="AB429" s="19">
        <f t="shared" si="90"/>
        <v>194637.81450000001</v>
      </c>
      <c r="AC429" s="19">
        <f t="shared" si="91"/>
        <v>1411124.3561249999</v>
      </c>
      <c r="AD429" s="19">
        <f t="shared" si="92"/>
        <v>194637.81450000001</v>
      </c>
      <c r="AE429" s="19">
        <f t="shared" si="93"/>
        <v>1216486.5416249998</v>
      </c>
      <c r="AF429" s="19">
        <f t="shared" si="94"/>
        <v>194637.81450000001</v>
      </c>
      <c r="AG429" s="19">
        <f t="shared" si="95"/>
        <v>1021848.7271249999</v>
      </c>
      <c r="AH429" s="19">
        <f t="shared" si="96"/>
        <v>194637.81450000001</v>
      </c>
      <c r="AI429" s="19">
        <f t="shared" si="97"/>
        <v>827210.91262499988</v>
      </c>
      <c r="AJ429" s="19">
        <f t="shared" si="98"/>
        <v>194637.81450000001</v>
      </c>
      <c r="AK429" s="20">
        <f t="shared" si="99"/>
        <v>632573.0981249999</v>
      </c>
    </row>
    <row r="430" spans="2:37" s="3" customFormat="1" ht="53.25" hidden="1" customHeight="1" outlineLevel="1" x14ac:dyDescent="0.2">
      <c r="B430" s="15" t="s">
        <v>473</v>
      </c>
      <c r="C430" s="16" t="s">
        <v>44</v>
      </c>
      <c r="D430" s="17">
        <v>240</v>
      </c>
      <c r="E430" s="10" t="s">
        <v>150</v>
      </c>
      <c r="F430" s="10" t="s">
        <v>81</v>
      </c>
      <c r="G430" s="11" t="s">
        <v>474</v>
      </c>
      <c r="H430" s="18" t="str">
        <f>IFERROR(INDEX(#REF!,MATCH(G430,#REF!,0)),G430)</f>
        <v>33000000751-УК НТМК</v>
      </c>
      <c r="I430" s="11"/>
      <c r="J430" s="11" t="s">
        <v>279</v>
      </c>
      <c r="K430" s="11"/>
      <c r="L430" s="11" t="s">
        <v>808</v>
      </c>
      <c r="M430" s="11">
        <v>0</v>
      </c>
      <c r="N430" s="19">
        <v>5429237.75</v>
      </c>
      <c r="O430" s="19">
        <v>5057080.13</v>
      </c>
      <c r="P430" s="19">
        <v>5057080.13</v>
      </c>
      <c r="Q430" s="19">
        <v>2718180.13</v>
      </c>
      <c r="R430" s="13">
        <f t="shared" si="86"/>
        <v>2338900</v>
      </c>
      <c r="S430" s="11"/>
      <c r="T430" s="19">
        <v>147498.19</v>
      </c>
      <c r="U430" s="11"/>
      <c r="V430" s="19">
        <v>5057080.13</v>
      </c>
      <c r="W430" s="19">
        <v>2865678.32</v>
      </c>
      <c r="X430" s="19">
        <v>2191401.81</v>
      </c>
      <c r="Y430" s="19">
        <f t="shared" si="87"/>
        <v>21071.167208333332</v>
      </c>
      <c r="Z430" s="19">
        <f t="shared" si="88"/>
        <v>252854.02604166666</v>
      </c>
      <c r="AA430" s="19">
        <f t="shared" si="89"/>
        <v>2086045.9739583333</v>
      </c>
      <c r="AB430" s="19">
        <f t="shared" si="90"/>
        <v>252854.00649999999</v>
      </c>
      <c r="AC430" s="19">
        <f t="shared" si="91"/>
        <v>1833191.9674583334</v>
      </c>
      <c r="AD430" s="19">
        <f t="shared" si="92"/>
        <v>252854.00649999999</v>
      </c>
      <c r="AE430" s="19">
        <f t="shared" si="93"/>
        <v>1580337.9609583335</v>
      </c>
      <c r="AF430" s="19">
        <f t="shared" si="94"/>
        <v>252854.00649999999</v>
      </c>
      <c r="AG430" s="19">
        <f t="shared" si="95"/>
        <v>1327483.9544583336</v>
      </c>
      <c r="AH430" s="19">
        <f t="shared" si="96"/>
        <v>252854.00649999999</v>
      </c>
      <c r="AI430" s="19">
        <f t="shared" si="97"/>
        <v>1074629.9479583337</v>
      </c>
      <c r="AJ430" s="19">
        <f t="shared" si="98"/>
        <v>252854.00649999999</v>
      </c>
      <c r="AK430" s="20">
        <f t="shared" si="99"/>
        <v>821775.94145833363</v>
      </c>
    </row>
    <row r="431" spans="2:37" s="3" customFormat="1" ht="53.25" hidden="1" customHeight="1" outlineLevel="1" x14ac:dyDescent="0.2">
      <c r="B431" s="15" t="s">
        <v>475</v>
      </c>
      <c r="C431" s="16" t="s">
        <v>44</v>
      </c>
      <c r="D431" s="17">
        <v>240</v>
      </c>
      <c r="E431" s="10" t="s">
        <v>150</v>
      </c>
      <c r="F431" s="10" t="s">
        <v>81</v>
      </c>
      <c r="G431" s="11" t="s">
        <v>476</v>
      </c>
      <c r="H431" s="18" t="str">
        <f>IFERROR(INDEX(#REF!,MATCH(G431,#REF!,0)),G431)</f>
        <v>33000000753-УК НТМК</v>
      </c>
      <c r="I431" s="11"/>
      <c r="J431" s="11" t="s">
        <v>279</v>
      </c>
      <c r="K431" s="11"/>
      <c r="L431" s="11" t="s">
        <v>808</v>
      </c>
      <c r="M431" s="11">
        <v>0</v>
      </c>
      <c r="N431" s="19">
        <v>9881064.9499999993</v>
      </c>
      <c r="O431" s="19">
        <v>7031567.3200000003</v>
      </c>
      <c r="P431" s="19">
        <v>7031567.3200000003</v>
      </c>
      <c r="Q431" s="19">
        <v>3779467.32</v>
      </c>
      <c r="R431" s="13">
        <f t="shared" si="86"/>
        <v>3252100.0000000005</v>
      </c>
      <c r="S431" s="11"/>
      <c r="T431" s="19">
        <v>205087.4</v>
      </c>
      <c r="U431" s="11"/>
      <c r="V431" s="19">
        <v>7031567.3200000003</v>
      </c>
      <c r="W431" s="19">
        <v>3984554.72</v>
      </c>
      <c r="X431" s="19">
        <v>3047012.6</v>
      </c>
      <c r="Y431" s="19">
        <f t="shared" si="87"/>
        <v>29298.197166666669</v>
      </c>
      <c r="Z431" s="19">
        <f t="shared" si="88"/>
        <v>351578.38583333336</v>
      </c>
      <c r="AA431" s="19">
        <f t="shared" si="89"/>
        <v>2900521.6141666672</v>
      </c>
      <c r="AB431" s="19">
        <f t="shared" si="90"/>
        <v>351578.36600000004</v>
      </c>
      <c r="AC431" s="19">
        <f t="shared" si="91"/>
        <v>2548943.2481666673</v>
      </c>
      <c r="AD431" s="19">
        <f t="shared" si="92"/>
        <v>351578.36600000004</v>
      </c>
      <c r="AE431" s="19">
        <f t="shared" si="93"/>
        <v>2197364.8821666674</v>
      </c>
      <c r="AF431" s="19">
        <f t="shared" si="94"/>
        <v>351578.36600000004</v>
      </c>
      <c r="AG431" s="19">
        <f t="shared" si="95"/>
        <v>1845786.5161666675</v>
      </c>
      <c r="AH431" s="19">
        <f t="shared" si="96"/>
        <v>351578.36600000004</v>
      </c>
      <c r="AI431" s="19">
        <f t="shared" si="97"/>
        <v>1494208.1501666675</v>
      </c>
      <c r="AJ431" s="19">
        <f t="shared" si="98"/>
        <v>351578.36600000004</v>
      </c>
      <c r="AK431" s="20">
        <f t="shared" si="99"/>
        <v>1142629.7841666676</v>
      </c>
    </row>
    <row r="432" spans="2:37" s="3" customFormat="1" ht="53.25" hidden="1" customHeight="1" outlineLevel="1" x14ac:dyDescent="0.2">
      <c r="B432" s="15" t="s">
        <v>477</v>
      </c>
      <c r="C432" s="16" t="s">
        <v>44</v>
      </c>
      <c r="D432" s="17">
        <v>240</v>
      </c>
      <c r="E432" s="10" t="s">
        <v>150</v>
      </c>
      <c r="F432" s="10" t="s">
        <v>81</v>
      </c>
      <c r="G432" s="11" t="s">
        <v>478</v>
      </c>
      <c r="H432" s="18" t="str">
        <f>IFERROR(INDEX(#REF!,MATCH(G432,#REF!,0)),G432)</f>
        <v>33000000802-УК НТМК</v>
      </c>
      <c r="I432" s="11"/>
      <c r="J432" s="11" t="s">
        <v>279</v>
      </c>
      <c r="K432" s="11"/>
      <c r="L432" s="11" t="s">
        <v>808</v>
      </c>
      <c r="M432" s="11">
        <v>0</v>
      </c>
      <c r="N432" s="19">
        <v>5176470.59</v>
      </c>
      <c r="O432" s="19">
        <v>6922811.3499999996</v>
      </c>
      <c r="P432" s="19">
        <v>6922811.3499999996</v>
      </c>
      <c r="Q432" s="19">
        <v>3721011.35</v>
      </c>
      <c r="R432" s="13">
        <f t="shared" si="86"/>
        <v>3201799.9999999995</v>
      </c>
      <c r="S432" s="11"/>
      <c r="T432" s="19">
        <v>201915.35</v>
      </c>
      <c r="U432" s="11"/>
      <c r="V432" s="19">
        <v>6922811.3499999996</v>
      </c>
      <c r="W432" s="19">
        <v>3922926.7</v>
      </c>
      <c r="X432" s="19">
        <v>2999884.65</v>
      </c>
      <c r="Y432" s="19">
        <f t="shared" si="87"/>
        <v>28845.047291666666</v>
      </c>
      <c r="Z432" s="19">
        <f t="shared" si="88"/>
        <v>346140.5864583333</v>
      </c>
      <c r="AA432" s="19">
        <f t="shared" si="89"/>
        <v>2855659.4135416662</v>
      </c>
      <c r="AB432" s="19">
        <f t="shared" si="90"/>
        <v>346140.5675</v>
      </c>
      <c r="AC432" s="19">
        <f t="shared" si="91"/>
        <v>2509518.8460416663</v>
      </c>
      <c r="AD432" s="19">
        <f t="shared" si="92"/>
        <v>346140.5675</v>
      </c>
      <c r="AE432" s="19">
        <f t="shared" si="93"/>
        <v>2163378.2785416665</v>
      </c>
      <c r="AF432" s="19">
        <f t="shared" si="94"/>
        <v>346140.5675</v>
      </c>
      <c r="AG432" s="19">
        <f t="shared" si="95"/>
        <v>1817237.7110416666</v>
      </c>
      <c r="AH432" s="19">
        <f t="shared" si="96"/>
        <v>346140.5675</v>
      </c>
      <c r="AI432" s="19">
        <f t="shared" si="97"/>
        <v>1471097.1435416667</v>
      </c>
      <c r="AJ432" s="19">
        <f t="shared" si="98"/>
        <v>346140.5675</v>
      </c>
      <c r="AK432" s="20">
        <f t="shared" si="99"/>
        <v>1124956.5760416668</v>
      </c>
    </row>
    <row r="433" spans="2:37" s="3" customFormat="1" ht="84.75" hidden="1" customHeight="1" outlineLevel="1" x14ac:dyDescent="0.2">
      <c r="B433" s="15" t="s">
        <v>479</v>
      </c>
      <c r="C433" s="16" t="s">
        <v>44</v>
      </c>
      <c r="D433" s="17">
        <v>240</v>
      </c>
      <c r="E433" s="10" t="s">
        <v>90</v>
      </c>
      <c r="F433" s="10" t="s">
        <v>86</v>
      </c>
      <c r="G433" s="11" t="s">
        <v>480</v>
      </c>
      <c r="H433" s="18" t="str">
        <f>IFERROR(INDEX(#REF!,MATCH(G433,#REF!,0)),G433)</f>
        <v>33000000806-УК НТМК</v>
      </c>
      <c r="I433" s="11"/>
      <c r="J433" s="11" t="s">
        <v>279</v>
      </c>
      <c r="K433" s="11"/>
      <c r="L433" s="11" t="s">
        <v>808</v>
      </c>
      <c r="M433" s="11">
        <v>0</v>
      </c>
      <c r="N433" s="19">
        <v>335052.79999999999</v>
      </c>
      <c r="O433" s="19">
        <v>414917.98</v>
      </c>
      <c r="P433" s="19">
        <v>414917.98</v>
      </c>
      <c r="Q433" s="19">
        <v>223017.98</v>
      </c>
      <c r="R433" s="13">
        <f t="shared" si="86"/>
        <v>191899.99999999997</v>
      </c>
      <c r="S433" s="11"/>
      <c r="T433" s="19">
        <v>12101.74</v>
      </c>
      <c r="U433" s="11"/>
      <c r="V433" s="19">
        <v>414917.98</v>
      </c>
      <c r="W433" s="19">
        <v>235119.72</v>
      </c>
      <c r="X433" s="19">
        <v>179798.26</v>
      </c>
      <c r="Y433" s="19">
        <f t="shared" si="87"/>
        <v>1728.8249166666667</v>
      </c>
      <c r="Z433" s="19">
        <f t="shared" si="88"/>
        <v>20745.864583333336</v>
      </c>
      <c r="AA433" s="19">
        <f t="shared" si="89"/>
        <v>171154.13541666663</v>
      </c>
      <c r="AB433" s="19">
        <f t="shared" si="90"/>
        <v>20745.899000000001</v>
      </c>
      <c r="AC433" s="19">
        <f t="shared" si="91"/>
        <v>150408.23641666662</v>
      </c>
      <c r="AD433" s="19">
        <f t="shared" si="92"/>
        <v>20745.899000000001</v>
      </c>
      <c r="AE433" s="19">
        <f t="shared" si="93"/>
        <v>129662.33741666662</v>
      </c>
      <c r="AF433" s="19">
        <f t="shared" si="94"/>
        <v>20745.899000000001</v>
      </c>
      <c r="AG433" s="19">
        <f t="shared" si="95"/>
        <v>108916.43841666661</v>
      </c>
      <c r="AH433" s="19">
        <f t="shared" si="96"/>
        <v>20745.899000000001</v>
      </c>
      <c r="AI433" s="19">
        <f t="shared" si="97"/>
        <v>88170.539416666608</v>
      </c>
      <c r="AJ433" s="19">
        <f t="shared" si="98"/>
        <v>20745.899000000001</v>
      </c>
      <c r="AK433" s="20">
        <f t="shared" si="99"/>
        <v>67424.640416666603</v>
      </c>
    </row>
    <row r="434" spans="2:37" s="3" customFormat="1" ht="84.75" hidden="1" customHeight="1" outlineLevel="1" x14ac:dyDescent="0.2">
      <c r="B434" s="15" t="s">
        <v>479</v>
      </c>
      <c r="C434" s="16" t="s">
        <v>44</v>
      </c>
      <c r="D434" s="17">
        <v>240</v>
      </c>
      <c r="E434" s="10" t="s">
        <v>90</v>
      </c>
      <c r="F434" s="10" t="s">
        <v>86</v>
      </c>
      <c r="G434" s="11" t="s">
        <v>481</v>
      </c>
      <c r="H434" s="18" t="str">
        <f>IFERROR(INDEX(#REF!,MATCH(G434,#REF!,0)),G434)</f>
        <v>33000000807-УК НТМК</v>
      </c>
      <c r="I434" s="11"/>
      <c r="J434" s="11" t="s">
        <v>279</v>
      </c>
      <c r="K434" s="11"/>
      <c r="L434" s="11" t="s">
        <v>808</v>
      </c>
      <c r="M434" s="11">
        <v>0</v>
      </c>
      <c r="N434" s="19">
        <v>335052.79999999999</v>
      </c>
      <c r="O434" s="19">
        <v>414917.98</v>
      </c>
      <c r="P434" s="19">
        <v>414917.98</v>
      </c>
      <c r="Q434" s="19">
        <v>223017.98</v>
      </c>
      <c r="R434" s="13">
        <f t="shared" si="86"/>
        <v>191899.99999999997</v>
      </c>
      <c r="S434" s="11"/>
      <c r="T434" s="19">
        <v>12101.74</v>
      </c>
      <c r="U434" s="11"/>
      <c r="V434" s="19">
        <v>414917.98</v>
      </c>
      <c r="W434" s="19">
        <v>235119.72</v>
      </c>
      <c r="X434" s="19">
        <v>179798.26</v>
      </c>
      <c r="Y434" s="19">
        <f t="shared" si="87"/>
        <v>1728.8249166666667</v>
      </c>
      <c r="Z434" s="19">
        <f t="shared" si="88"/>
        <v>20745.864583333336</v>
      </c>
      <c r="AA434" s="19">
        <f t="shared" si="89"/>
        <v>171154.13541666663</v>
      </c>
      <c r="AB434" s="19">
        <f t="shared" si="90"/>
        <v>20745.899000000001</v>
      </c>
      <c r="AC434" s="19">
        <f t="shared" si="91"/>
        <v>150408.23641666662</v>
      </c>
      <c r="AD434" s="19">
        <f t="shared" si="92"/>
        <v>20745.899000000001</v>
      </c>
      <c r="AE434" s="19">
        <f t="shared" si="93"/>
        <v>129662.33741666662</v>
      </c>
      <c r="AF434" s="19">
        <f t="shared" si="94"/>
        <v>20745.899000000001</v>
      </c>
      <c r="AG434" s="19">
        <f t="shared" si="95"/>
        <v>108916.43841666661</v>
      </c>
      <c r="AH434" s="19">
        <f t="shared" si="96"/>
        <v>20745.899000000001</v>
      </c>
      <c r="AI434" s="19">
        <f t="shared" si="97"/>
        <v>88170.539416666608</v>
      </c>
      <c r="AJ434" s="19">
        <f t="shared" si="98"/>
        <v>20745.899000000001</v>
      </c>
      <c r="AK434" s="20">
        <f t="shared" si="99"/>
        <v>67424.640416666603</v>
      </c>
    </row>
    <row r="435" spans="2:37" s="3" customFormat="1" ht="53.25" hidden="1" customHeight="1" outlineLevel="1" x14ac:dyDescent="0.2">
      <c r="B435" s="15" t="s">
        <v>482</v>
      </c>
      <c r="C435" s="16" t="s">
        <v>44</v>
      </c>
      <c r="D435" s="17">
        <v>240</v>
      </c>
      <c r="E435" s="10" t="s">
        <v>150</v>
      </c>
      <c r="F435" s="10" t="s">
        <v>81</v>
      </c>
      <c r="G435" s="11" t="s">
        <v>483</v>
      </c>
      <c r="H435" s="18" t="str">
        <f>IFERROR(INDEX(#REF!,MATCH(G435,#REF!,0)),G435)</f>
        <v>33000000905-УК НТМК</v>
      </c>
      <c r="I435" s="11"/>
      <c r="J435" s="11" t="s">
        <v>279</v>
      </c>
      <c r="K435" s="11"/>
      <c r="L435" s="11" t="s">
        <v>808</v>
      </c>
      <c r="M435" s="11">
        <v>0</v>
      </c>
      <c r="N435" s="19">
        <v>5100884.16</v>
      </c>
      <c r="O435" s="19">
        <v>7074377.2699999996</v>
      </c>
      <c r="P435" s="19">
        <v>7074377.2699999996</v>
      </c>
      <c r="Q435" s="19">
        <v>3802477.27</v>
      </c>
      <c r="R435" s="13">
        <f t="shared" si="86"/>
        <v>3271899.9999999995</v>
      </c>
      <c r="S435" s="11"/>
      <c r="T435" s="19">
        <v>206335.99</v>
      </c>
      <c r="U435" s="11"/>
      <c r="V435" s="19">
        <v>7074377.2699999996</v>
      </c>
      <c r="W435" s="19">
        <v>4008813.26</v>
      </c>
      <c r="X435" s="19">
        <v>3065564.01</v>
      </c>
      <c r="Y435" s="19">
        <f t="shared" si="87"/>
        <v>29476.57195833333</v>
      </c>
      <c r="Z435" s="19">
        <f t="shared" si="88"/>
        <v>353718.84979166661</v>
      </c>
      <c r="AA435" s="19">
        <f t="shared" si="89"/>
        <v>2918181.150208333</v>
      </c>
      <c r="AB435" s="19">
        <f t="shared" si="90"/>
        <v>353718.86349999998</v>
      </c>
      <c r="AC435" s="19">
        <f t="shared" si="91"/>
        <v>2564462.2867083331</v>
      </c>
      <c r="AD435" s="19">
        <f t="shared" si="92"/>
        <v>353718.86349999998</v>
      </c>
      <c r="AE435" s="19">
        <f t="shared" si="93"/>
        <v>2210743.4232083331</v>
      </c>
      <c r="AF435" s="19">
        <f t="shared" si="94"/>
        <v>353718.86349999998</v>
      </c>
      <c r="AG435" s="19">
        <f t="shared" si="95"/>
        <v>1857024.5597083331</v>
      </c>
      <c r="AH435" s="19">
        <f t="shared" si="96"/>
        <v>353718.86349999998</v>
      </c>
      <c r="AI435" s="19">
        <f t="shared" si="97"/>
        <v>1503305.6962083331</v>
      </c>
      <c r="AJ435" s="19">
        <f t="shared" si="98"/>
        <v>353718.86349999998</v>
      </c>
      <c r="AK435" s="20">
        <f t="shared" si="99"/>
        <v>1149586.8327083332</v>
      </c>
    </row>
    <row r="436" spans="2:37" s="3" customFormat="1" ht="42.75" hidden="1" customHeight="1" outlineLevel="1" x14ac:dyDescent="0.2">
      <c r="B436" s="15" t="s">
        <v>484</v>
      </c>
      <c r="C436" s="16" t="s">
        <v>44</v>
      </c>
      <c r="D436" s="17">
        <v>177</v>
      </c>
      <c r="E436" s="10" t="s">
        <v>136</v>
      </c>
      <c r="F436" s="10" t="s">
        <v>86</v>
      </c>
      <c r="G436" s="11" t="s">
        <v>485</v>
      </c>
      <c r="H436" s="18" t="str">
        <f>IFERROR(INDEX(#REF!,MATCH(G436,#REF!,0)),G436)</f>
        <v>33000000459-УК НТМК</v>
      </c>
      <c r="I436" s="11"/>
      <c r="J436" s="11" t="s">
        <v>279</v>
      </c>
      <c r="K436" s="11"/>
      <c r="L436" s="11" t="s">
        <v>808</v>
      </c>
      <c r="M436" s="11">
        <v>0</v>
      </c>
      <c r="N436" s="19">
        <v>70976.7</v>
      </c>
      <c r="O436" s="19">
        <v>149712.35</v>
      </c>
      <c r="P436" s="19">
        <v>149712.35</v>
      </c>
      <c r="Q436" s="19">
        <v>109112.35</v>
      </c>
      <c r="R436" s="13">
        <f t="shared" si="86"/>
        <v>40600</v>
      </c>
      <c r="S436" s="11"/>
      <c r="T436" s="19">
        <v>5920.81</v>
      </c>
      <c r="U436" s="11"/>
      <c r="V436" s="19">
        <v>149712.35</v>
      </c>
      <c r="W436" s="19">
        <v>115033.16</v>
      </c>
      <c r="X436" s="19">
        <v>34679.19</v>
      </c>
      <c r="Y436" s="19">
        <f t="shared" si="87"/>
        <v>845.8324858757062</v>
      </c>
      <c r="Z436" s="19">
        <f t="shared" si="88"/>
        <v>10149.972429378531</v>
      </c>
      <c r="AA436" s="19">
        <f t="shared" si="89"/>
        <v>30450.027570621467</v>
      </c>
      <c r="AB436" s="19">
        <f t="shared" si="90"/>
        <v>10149.989830508475</v>
      </c>
      <c r="AC436" s="19">
        <f t="shared" si="91"/>
        <v>20300.037740112992</v>
      </c>
      <c r="AD436" s="19">
        <f t="shared" si="92"/>
        <v>10149.989830508475</v>
      </c>
      <c r="AE436" s="19">
        <f t="shared" si="93"/>
        <v>10150.047909604516</v>
      </c>
      <c r="AF436" s="19">
        <f t="shared" si="94"/>
        <v>10149.989830508475</v>
      </c>
      <c r="AG436" s="19">
        <f t="shared" si="95"/>
        <v>5.807909604118322E-2</v>
      </c>
      <c r="AH436" s="19">
        <f t="shared" si="96"/>
        <v>5.807909604118322E-2</v>
      </c>
      <c r="AI436" s="19">
        <f t="shared" si="97"/>
        <v>0</v>
      </c>
      <c r="AJ436" s="19">
        <f t="shared" si="98"/>
        <v>0</v>
      </c>
      <c r="AK436" s="20">
        <f t="shared" si="99"/>
        <v>0</v>
      </c>
    </row>
    <row r="437" spans="2:37" s="3" customFormat="1" ht="42.75" hidden="1" customHeight="1" outlineLevel="1" x14ac:dyDescent="0.2">
      <c r="B437" s="15" t="s">
        <v>484</v>
      </c>
      <c r="C437" s="16" t="s">
        <v>44</v>
      </c>
      <c r="D437" s="17">
        <v>177</v>
      </c>
      <c r="E437" s="10" t="s">
        <v>136</v>
      </c>
      <c r="F437" s="10" t="s">
        <v>86</v>
      </c>
      <c r="G437" s="11" t="s">
        <v>486</v>
      </c>
      <c r="H437" s="18" t="str">
        <f>IFERROR(INDEX(#REF!,MATCH(G437,#REF!,0)),G437)</f>
        <v>33000000460-УК НТМК</v>
      </c>
      <c r="I437" s="11"/>
      <c r="J437" s="11" t="s">
        <v>279</v>
      </c>
      <c r="K437" s="11"/>
      <c r="L437" s="11" t="s">
        <v>808</v>
      </c>
      <c r="M437" s="11">
        <v>0</v>
      </c>
      <c r="N437" s="19">
        <v>70976.7</v>
      </c>
      <c r="O437" s="19">
        <v>149712.35</v>
      </c>
      <c r="P437" s="19">
        <v>149712.35</v>
      </c>
      <c r="Q437" s="19">
        <v>109112.35</v>
      </c>
      <c r="R437" s="13">
        <f t="shared" si="86"/>
        <v>40600</v>
      </c>
      <c r="S437" s="11"/>
      <c r="T437" s="19">
        <v>5920.81</v>
      </c>
      <c r="U437" s="11"/>
      <c r="V437" s="19">
        <v>149712.35</v>
      </c>
      <c r="W437" s="19">
        <v>115033.16</v>
      </c>
      <c r="X437" s="19">
        <v>34679.19</v>
      </c>
      <c r="Y437" s="19">
        <f t="shared" si="87"/>
        <v>845.8324858757062</v>
      </c>
      <c r="Z437" s="19">
        <f t="shared" si="88"/>
        <v>10149.972429378531</v>
      </c>
      <c r="AA437" s="19">
        <f t="shared" si="89"/>
        <v>30450.027570621467</v>
      </c>
      <c r="AB437" s="19">
        <f t="shared" si="90"/>
        <v>10149.989830508475</v>
      </c>
      <c r="AC437" s="19">
        <f t="shared" si="91"/>
        <v>20300.037740112992</v>
      </c>
      <c r="AD437" s="19">
        <f t="shared" si="92"/>
        <v>10149.989830508475</v>
      </c>
      <c r="AE437" s="19">
        <f t="shared" si="93"/>
        <v>10150.047909604516</v>
      </c>
      <c r="AF437" s="19">
        <f t="shared" si="94"/>
        <v>10149.989830508475</v>
      </c>
      <c r="AG437" s="19">
        <f t="shared" si="95"/>
        <v>5.807909604118322E-2</v>
      </c>
      <c r="AH437" s="19">
        <f t="shared" si="96"/>
        <v>5.807909604118322E-2</v>
      </c>
      <c r="AI437" s="19">
        <f t="shared" si="97"/>
        <v>0</v>
      </c>
      <c r="AJ437" s="19">
        <f t="shared" si="98"/>
        <v>0</v>
      </c>
      <c r="AK437" s="20">
        <f t="shared" si="99"/>
        <v>0</v>
      </c>
    </row>
    <row r="438" spans="2:37" s="3" customFormat="1" ht="42.75" hidden="1" customHeight="1" outlineLevel="1" x14ac:dyDescent="0.2">
      <c r="B438" s="15" t="s">
        <v>487</v>
      </c>
      <c r="C438" s="16" t="s">
        <v>44</v>
      </c>
      <c r="D438" s="17">
        <v>177</v>
      </c>
      <c r="E438" s="10" t="s">
        <v>136</v>
      </c>
      <c r="F438" s="10" t="s">
        <v>86</v>
      </c>
      <c r="G438" s="11" t="s">
        <v>488</v>
      </c>
      <c r="H438" s="18" t="str">
        <f>IFERROR(INDEX(#REF!,MATCH(G438,#REF!,0)),G438)</f>
        <v>33000000351-УК НТМК</v>
      </c>
      <c r="I438" s="11"/>
      <c r="J438" s="11" t="s">
        <v>279</v>
      </c>
      <c r="K438" s="11"/>
      <c r="L438" s="11" t="s">
        <v>808</v>
      </c>
      <c r="M438" s="11">
        <v>0</v>
      </c>
      <c r="N438" s="19">
        <v>101655.75</v>
      </c>
      <c r="O438" s="19">
        <v>214612.49</v>
      </c>
      <c r="P438" s="19">
        <v>214612.49</v>
      </c>
      <c r="Q438" s="19">
        <v>156412.49</v>
      </c>
      <c r="R438" s="13">
        <f t="shared" si="86"/>
        <v>58200</v>
      </c>
      <c r="S438" s="11"/>
      <c r="T438" s="19">
        <v>8487.5</v>
      </c>
      <c r="U438" s="11"/>
      <c r="V438" s="19">
        <v>214612.49</v>
      </c>
      <c r="W438" s="19">
        <v>164899.99</v>
      </c>
      <c r="X438" s="19">
        <v>49712.5</v>
      </c>
      <c r="Y438" s="19">
        <f t="shared" si="87"/>
        <v>1212.4999435028249</v>
      </c>
      <c r="Z438" s="19">
        <f t="shared" si="88"/>
        <v>14549.999717514125</v>
      </c>
      <c r="AA438" s="19">
        <f t="shared" si="89"/>
        <v>43650.000282485875</v>
      </c>
      <c r="AB438" s="19">
        <f t="shared" si="90"/>
        <v>14549.999322033898</v>
      </c>
      <c r="AC438" s="19">
        <f t="shared" si="91"/>
        <v>29100.000960451976</v>
      </c>
      <c r="AD438" s="19">
        <f t="shared" si="92"/>
        <v>14549.999322033898</v>
      </c>
      <c r="AE438" s="19">
        <f t="shared" si="93"/>
        <v>14550.001638418078</v>
      </c>
      <c r="AF438" s="19">
        <f t="shared" si="94"/>
        <v>14549.999322033898</v>
      </c>
      <c r="AG438" s="19">
        <f t="shared" si="95"/>
        <v>2.3163841797213536E-3</v>
      </c>
      <c r="AH438" s="19">
        <f t="shared" si="96"/>
        <v>2.3163841797213536E-3</v>
      </c>
      <c r="AI438" s="19">
        <f t="shared" si="97"/>
        <v>0</v>
      </c>
      <c r="AJ438" s="19">
        <f t="shared" si="98"/>
        <v>0</v>
      </c>
      <c r="AK438" s="20">
        <f t="shared" si="99"/>
        <v>0</v>
      </c>
    </row>
    <row r="439" spans="2:37" s="3" customFormat="1" ht="42.75" hidden="1" customHeight="1" outlineLevel="1" x14ac:dyDescent="0.2">
      <c r="B439" s="15" t="s">
        <v>487</v>
      </c>
      <c r="C439" s="16" t="s">
        <v>44</v>
      </c>
      <c r="D439" s="17">
        <v>177</v>
      </c>
      <c r="E439" s="10" t="s">
        <v>136</v>
      </c>
      <c r="F439" s="10" t="s">
        <v>86</v>
      </c>
      <c r="G439" s="11" t="s">
        <v>489</v>
      </c>
      <c r="H439" s="18" t="str">
        <f>IFERROR(INDEX(#REF!,MATCH(G439,#REF!,0)),G439)</f>
        <v>33000000352-УК НТМК</v>
      </c>
      <c r="I439" s="11"/>
      <c r="J439" s="11" t="s">
        <v>279</v>
      </c>
      <c r="K439" s="11"/>
      <c r="L439" s="11" t="s">
        <v>808</v>
      </c>
      <c r="M439" s="11">
        <v>0</v>
      </c>
      <c r="N439" s="19">
        <v>101655.75</v>
      </c>
      <c r="O439" s="19">
        <v>214612.49</v>
      </c>
      <c r="P439" s="19">
        <v>214612.49</v>
      </c>
      <c r="Q439" s="19">
        <v>156412.49</v>
      </c>
      <c r="R439" s="13">
        <f t="shared" si="86"/>
        <v>58200</v>
      </c>
      <c r="S439" s="11"/>
      <c r="T439" s="19">
        <v>8487.5</v>
      </c>
      <c r="U439" s="11"/>
      <c r="V439" s="19">
        <v>214612.49</v>
      </c>
      <c r="W439" s="19">
        <v>164899.99</v>
      </c>
      <c r="X439" s="19">
        <v>49712.5</v>
      </c>
      <c r="Y439" s="19">
        <f t="shared" si="87"/>
        <v>1212.4999435028249</v>
      </c>
      <c r="Z439" s="19">
        <f t="shared" si="88"/>
        <v>14549.999717514125</v>
      </c>
      <c r="AA439" s="19">
        <f t="shared" si="89"/>
        <v>43650.000282485875</v>
      </c>
      <c r="AB439" s="19">
        <f t="shared" si="90"/>
        <v>14549.999322033898</v>
      </c>
      <c r="AC439" s="19">
        <f t="shared" si="91"/>
        <v>29100.000960451976</v>
      </c>
      <c r="AD439" s="19">
        <f t="shared" si="92"/>
        <v>14549.999322033898</v>
      </c>
      <c r="AE439" s="19">
        <f t="shared" si="93"/>
        <v>14550.001638418078</v>
      </c>
      <c r="AF439" s="19">
        <f t="shared" si="94"/>
        <v>14549.999322033898</v>
      </c>
      <c r="AG439" s="19">
        <f t="shared" si="95"/>
        <v>2.3163841797213536E-3</v>
      </c>
      <c r="AH439" s="19">
        <f t="shared" si="96"/>
        <v>2.3163841797213536E-3</v>
      </c>
      <c r="AI439" s="19">
        <f t="shared" si="97"/>
        <v>0</v>
      </c>
      <c r="AJ439" s="19">
        <f t="shared" si="98"/>
        <v>0</v>
      </c>
      <c r="AK439" s="20">
        <f t="shared" si="99"/>
        <v>0</v>
      </c>
    </row>
    <row r="440" spans="2:37" s="3" customFormat="1" ht="42.75" hidden="1" customHeight="1" outlineLevel="1" x14ac:dyDescent="0.2">
      <c r="B440" s="15" t="s">
        <v>487</v>
      </c>
      <c r="C440" s="16" t="s">
        <v>44</v>
      </c>
      <c r="D440" s="17">
        <v>165</v>
      </c>
      <c r="E440" s="10" t="s">
        <v>136</v>
      </c>
      <c r="F440" s="10" t="s">
        <v>86</v>
      </c>
      <c r="G440" s="11" t="s">
        <v>490</v>
      </c>
      <c r="H440" s="18" t="str">
        <f>IFERROR(INDEX(#REF!,MATCH(G440,#REF!,0)),G440)</f>
        <v>33000000354-УК НТМК</v>
      </c>
      <c r="I440" s="11"/>
      <c r="J440" s="11" t="s">
        <v>279</v>
      </c>
      <c r="K440" s="11"/>
      <c r="L440" s="11" t="s">
        <v>808</v>
      </c>
      <c r="M440" s="11">
        <v>0</v>
      </c>
      <c r="N440" s="19">
        <v>101655.75</v>
      </c>
      <c r="O440" s="19">
        <v>256208.31</v>
      </c>
      <c r="P440" s="19">
        <v>256208.31</v>
      </c>
      <c r="Q440" s="19">
        <v>200308.31</v>
      </c>
      <c r="R440" s="13">
        <f t="shared" si="86"/>
        <v>55900</v>
      </c>
      <c r="S440" s="11"/>
      <c r="T440" s="19">
        <v>10869.46</v>
      </c>
      <c r="U440" s="11"/>
      <c r="V440" s="19">
        <v>256208.31</v>
      </c>
      <c r="W440" s="19">
        <v>211177.77</v>
      </c>
      <c r="X440" s="19">
        <v>45030.54</v>
      </c>
      <c r="Y440" s="19">
        <f t="shared" si="87"/>
        <v>1552.7776363636362</v>
      </c>
      <c r="Z440" s="19">
        <f t="shared" si="88"/>
        <v>18633.348181818183</v>
      </c>
      <c r="AA440" s="19">
        <f t="shared" si="89"/>
        <v>37266.651818181817</v>
      </c>
      <c r="AB440" s="19">
        <f t="shared" si="90"/>
        <v>18633.331636363633</v>
      </c>
      <c r="AC440" s="19">
        <f t="shared" si="91"/>
        <v>18633.320181818184</v>
      </c>
      <c r="AD440" s="19">
        <f t="shared" si="92"/>
        <v>18633.320181818184</v>
      </c>
      <c r="AE440" s="19">
        <f t="shared" si="93"/>
        <v>0</v>
      </c>
      <c r="AF440" s="19">
        <f t="shared" si="94"/>
        <v>0</v>
      </c>
      <c r="AG440" s="19">
        <f t="shared" si="95"/>
        <v>0</v>
      </c>
      <c r="AH440" s="19">
        <f t="shared" si="96"/>
        <v>0</v>
      </c>
      <c r="AI440" s="19">
        <f t="shared" si="97"/>
        <v>0</v>
      </c>
      <c r="AJ440" s="19">
        <f t="shared" si="98"/>
        <v>0</v>
      </c>
      <c r="AK440" s="20">
        <f t="shared" si="99"/>
        <v>0</v>
      </c>
    </row>
    <row r="441" spans="2:37" s="3" customFormat="1" ht="32.25" hidden="1" customHeight="1" outlineLevel="1" x14ac:dyDescent="0.2">
      <c r="B441" s="15" t="s">
        <v>167</v>
      </c>
      <c r="C441" s="16" t="s">
        <v>44</v>
      </c>
      <c r="D441" s="17">
        <v>165</v>
      </c>
      <c r="E441" s="10" t="s">
        <v>168</v>
      </c>
      <c r="F441" s="10" t="s">
        <v>93</v>
      </c>
      <c r="G441" s="11" t="s">
        <v>491</v>
      </c>
      <c r="H441" s="18" t="str">
        <f>IFERROR(INDEX(#REF!,MATCH(G441,#REF!,0)),G441)</f>
        <v>33000000921-УК НТМК</v>
      </c>
      <c r="I441" s="11"/>
      <c r="J441" s="11" t="s">
        <v>279</v>
      </c>
      <c r="K441" s="11"/>
      <c r="L441" s="11" t="s">
        <v>808</v>
      </c>
      <c r="M441" s="11">
        <v>0</v>
      </c>
      <c r="N441" s="19">
        <v>40664</v>
      </c>
      <c r="O441" s="19">
        <v>65999.990000000005</v>
      </c>
      <c r="P441" s="19">
        <v>65999.990000000005</v>
      </c>
      <c r="Q441" s="19">
        <v>51599.99</v>
      </c>
      <c r="R441" s="13">
        <f t="shared" si="86"/>
        <v>14400.000000000007</v>
      </c>
      <c r="S441" s="11"/>
      <c r="T441" s="19">
        <v>2800</v>
      </c>
      <c r="U441" s="11"/>
      <c r="V441" s="19">
        <v>65999.990000000005</v>
      </c>
      <c r="W441" s="19">
        <v>54399.99</v>
      </c>
      <c r="X441" s="19">
        <v>11600</v>
      </c>
      <c r="Y441" s="19">
        <f t="shared" si="87"/>
        <v>399.99993939393943</v>
      </c>
      <c r="Z441" s="19">
        <f t="shared" si="88"/>
        <v>4799.9996969696967</v>
      </c>
      <c r="AA441" s="19">
        <f t="shared" si="89"/>
        <v>9600.0003030303105</v>
      </c>
      <c r="AB441" s="19">
        <f t="shared" si="90"/>
        <v>4799.9992727272729</v>
      </c>
      <c r="AC441" s="19">
        <f t="shared" si="91"/>
        <v>4800.0010303030376</v>
      </c>
      <c r="AD441" s="19">
        <f t="shared" si="92"/>
        <v>4799.9992727272729</v>
      </c>
      <c r="AE441" s="19">
        <f t="shared" si="93"/>
        <v>1.7575757647136925E-3</v>
      </c>
      <c r="AF441" s="19">
        <f t="shared" si="94"/>
        <v>1.7575757647136925E-3</v>
      </c>
      <c r="AG441" s="19">
        <f t="shared" si="95"/>
        <v>0</v>
      </c>
      <c r="AH441" s="19">
        <f t="shared" si="96"/>
        <v>0</v>
      </c>
      <c r="AI441" s="19">
        <f t="shared" si="97"/>
        <v>0</v>
      </c>
      <c r="AJ441" s="19">
        <f t="shared" si="98"/>
        <v>0</v>
      </c>
      <c r="AK441" s="20">
        <f t="shared" si="99"/>
        <v>0</v>
      </c>
    </row>
    <row r="442" spans="2:37" s="3" customFormat="1" ht="32.25" hidden="1" customHeight="1" outlineLevel="1" x14ac:dyDescent="0.2">
      <c r="B442" s="15" t="s">
        <v>167</v>
      </c>
      <c r="C442" s="16" t="s">
        <v>44</v>
      </c>
      <c r="D442" s="17">
        <v>165</v>
      </c>
      <c r="E442" s="10" t="s">
        <v>168</v>
      </c>
      <c r="F442" s="10" t="s">
        <v>93</v>
      </c>
      <c r="G442" s="11" t="s">
        <v>492</v>
      </c>
      <c r="H442" s="18" t="str">
        <f>IFERROR(INDEX(#REF!,MATCH(G442,#REF!,0)),G442)</f>
        <v>33000000922-УК НТМК</v>
      </c>
      <c r="I442" s="11"/>
      <c r="J442" s="11" t="s">
        <v>279</v>
      </c>
      <c r="K442" s="11"/>
      <c r="L442" s="11" t="s">
        <v>808</v>
      </c>
      <c r="M442" s="11">
        <v>0</v>
      </c>
      <c r="N442" s="19">
        <v>40664</v>
      </c>
      <c r="O442" s="19">
        <v>65999.990000000005</v>
      </c>
      <c r="P442" s="19">
        <v>65999.990000000005</v>
      </c>
      <c r="Q442" s="19">
        <v>51599.99</v>
      </c>
      <c r="R442" s="13">
        <f t="shared" si="86"/>
        <v>14400.000000000007</v>
      </c>
      <c r="S442" s="11"/>
      <c r="T442" s="19">
        <v>2800</v>
      </c>
      <c r="U442" s="11"/>
      <c r="V442" s="19">
        <v>65999.990000000005</v>
      </c>
      <c r="W442" s="19">
        <v>54399.99</v>
      </c>
      <c r="X442" s="19">
        <v>11600</v>
      </c>
      <c r="Y442" s="19">
        <f t="shared" si="87"/>
        <v>399.99993939393943</v>
      </c>
      <c r="Z442" s="19">
        <f t="shared" si="88"/>
        <v>4799.9996969696967</v>
      </c>
      <c r="AA442" s="19">
        <f t="shared" si="89"/>
        <v>9600.0003030303105</v>
      </c>
      <c r="AB442" s="19">
        <f t="shared" si="90"/>
        <v>4799.9992727272729</v>
      </c>
      <c r="AC442" s="19">
        <f t="shared" si="91"/>
        <v>4800.0010303030376</v>
      </c>
      <c r="AD442" s="19">
        <f t="shared" si="92"/>
        <v>4799.9992727272729</v>
      </c>
      <c r="AE442" s="19">
        <f t="shared" si="93"/>
        <v>1.7575757647136925E-3</v>
      </c>
      <c r="AF442" s="19">
        <f t="shared" si="94"/>
        <v>1.7575757647136925E-3</v>
      </c>
      <c r="AG442" s="19">
        <f t="shared" si="95"/>
        <v>0</v>
      </c>
      <c r="AH442" s="19">
        <f t="shared" si="96"/>
        <v>0</v>
      </c>
      <c r="AI442" s="19">
        <f t="shared" si="97"/>
        <v>0</v>
      </c>
      <c r="AJ442" s="19">
        <f t="shared" si="98"/>
        <v>0</v>
      </c>
      <c r="AK442" s="20">
        <f t="shared" si="99"/>
        <v>0</v>
      </c>
    </row>
    <row r="443" spans="2:37" s="3" customFormat="1" ht="32.25" hidden="1" customHeight="1" outlineLevel="1" x14ac:dyDescent="0.2">
      <c r="B443" s="15" t="s">
        <v>167</v>
      </c>
      <c r="C443" s="16" t="s">
        <v>44</v>
      </c>
      <c r="D443" s="17">
        <v>165</v>
      </c>
      <c r="E443" s="10" t="s">
        <v>168</v>
      </c>
      <c r="F443" s="10" t="s">
        <v>93</v>
      </c>
      <c r="G443" s="11" t="s">
        <v>493</v>
      </c>
      <c r="H443" s="18" t="str">
        <f>IFERROR(INDEX(#REF!,MATCH(G443,#REF!,0)),G443)</f>
        <v>33000000925-УК НТМК</v>
      </c>
      <c r="I443" s="11"/>
      <c r="J443" s="11" t="s">
        <v>279</v>
      </c>
      <c r="K443" s="11"/>
      <c r="L443" s="11" t="s">
        <v>808</v>
      </c>
      <c r="M443" s="11">
        <v>0</v>
      </c>
      <c r="N443" s="19">
        <v>40664</v>
      </c>
      <c r="O443" s="19">
        <v>65999.990000000005</v>
      </c>
      <c r="P443" s="19">
        <v>65999.990000000005</v>
      </c>
      <c r="Q443" s="19">
        <v>51599.99</v>
      </c>
      <c r="R443" s="13">
        <f t="shared" si="86"/>
        <v>14400.000000000007</v>
      </c>
      <c r="S443" s="11"/>
      <c r="T443" s="19">
        <v>2800</v>
      </c>
      <c r="U443" s="11"/>
      <c r="V443" s="19">
        <v>65999.990000000005</v>
      </c>
      <c r="W443" s="19">
        <v>54399.99</v>
      </c>
      <c r="X443" s="19">
        <v>11600</v>
      </c>
      <c r="Y443" s="19">
        <f t="shared" si="87"/>
        <v>399.99993939393943</v>
      </c>
      <c r="Z443" s="19">
        <f t="shared" si="88"/>
        <v>4799.9996969696967</v>
      </c>
      <c r="AA443" s="19">
        <f t="shared" si="89"/>
        <v>9600.0003030303105</v>
      </c>
      <c r="AB443" s="19">
        <f t="shared" si="90"/>
        <v>4799.9992727272729</v>
      </c>
      <c r="AC443" s="19">
        <f t="shared" si="91"/>
        <v>4800.0010303030376</v>
      </c>
      <c r="AD443" s="19">
        <f t="shared" si="92"/>
        <v>4799.9992727272729</v>
      </c>
      <c r="AE443" s="19">
        <f t="shared" si="93"/>
        <v>1.7575757647136925E-3</v>
      </c>
      <c r="AF443" s="19">
        <f t="shared" si="94"/>
        <v>1.7575757647136925E-3</v>
      </c>
      <c r="AG443" s="19">
        <f t="shared" si="95"/>
        <v>0</v>
      </c>
      <c r="AH443" s="19">
        <f t="shared" si="96"/>
        <v>0</v>
      </c>
      <c r="AI443" s="19">
        <f t="shared" si="97"/>
        <v>0</v>
      </c>
      <c r="AJ443" s="19">
        <f t="shared" si="98"/>
        <v>0</v>
      </c>
      <c r="AK443" s="20">
        <f t="shared" si="99"/>
        <v>0</v>
      </c>
    </row>
    <row r="444" spans="2:37" s="3" customFormat="1" ht="32.25" hidden="1" customHeight="1" outlineLevel="1" x14ac:dyDescent="0.2">
      <c r="B444" s="15" t="s">
        <v>167</v>
      </c>
      <c r="C444" s="16" t="s">
        <v>44</v>
      </c>
      <c r="D444" s="17">
        <v>165</v>
      </c>
      <c r="E444" s="10" t="s">
        <v>168</v>
      </c>
      <c r="F444" s="10" t="s">
        <v>93</v>
      </c>
      <c r="G444" s="11" t="s">
        <v>494</v>
      </c>
      <c r="H444" s="18" t="str">
        <f>IFERROR(INDEX(#REF!,MATCH(G444,#REF!,0)),G444)</f>
        <v>33000000926-УК НТМК</v>
      </c>
      <c r="I444" s="11"/>
      <c r="J444" s="11" t="s">
        <v>279</v>
      </c>
      <c r="K444" s="11"/>
      <c r="L444" s="11" t="s">
        <v>808</v>
      </c>
      <c r="M444" s="11">
        <v>0</v>
      </c>
      <c r="N444" s="19">
        <v>40664</v>
      </c>
      <c r="O444" s="19">
        <v>65999.990000000005</v>
      </c>
      <c r="P444" s="19">
        <v>65999.990000000005</v>
      </c>
      <c r="Q444" s="19">
        <v>51599.99</v>
      </c>
      <c r="R444" s="13">
        <f t="shared" si="86"/>
        <v>14400.000000000007</v>
      </c>
      <c r="S444" s="11"/>
      <c r="T444" s="19">
        <v>2800</v>
      </c>
      <c r="U444" s="11"/>
      <c r="V444" s="19">
        <v>65999.990000000005</v>
      </c>
      <c r="W444" s="19">
        <v>54399.99</v>
      </c>
      <c r="X444" s="19">
        <v>11600</v>
      </c>
      <c r="Y444" s="19">
        <f t="shared" si="87"/>
        <v>399.99993939393943</v>
      </c>
      <c r="Z444" s="19">
        <f t="shared" si="88"/>
        <v>4799.9996969696967</v>
      </c>
      <c r="AA444" s="19">
        <f t="shared" si="89"/>
        <v>9600.0003030303105</v>
      </c>
      <c r="AB444" s="19">
        <f t="shared" si="90"/>
        <v>4799.9992727272729</v>
      </c>
      <c r="AC444" s="19">
        <f t="shared" si="91"/>
        <v>4800.0010303030376</v>
      </c>
      <c r="AD444" s="19">
        <f t="shared" si="92"/>
        <v>4799.9992727272729</v>
      </c>
      <c r="AE444" s="19">
        <f t="shared" si="93"/>
        <v>1.7575757647136925E-3</v>
      </c>
      <c r="AF444" s="19">
        <f t="shared" si="94"/>
        <v>1.7575757647136925E-3</v>
      </c>
      <c r="AG444" s="19">
        <f t="shared" si="95"/>
        <v>0</v>
      </c>
      <c r="AH444" s="19">
        <f t="shared" si="96"/>
        <v>0</v>
      </c>
      <c r="AI444" s="19">
        <f t="shared" si="97"/>
        <v>0</v>
      </c>
      <c r="AJ444" s="19">
        <f t="shared" si="98"/>
        <v>0</v>
      </c>
      <c r="AK444" s="20">
        <f t="shared" si="99"/>
        <v>0</v>
      </c>
    </row>
    <row r="445" spans="2:37" s="3" customFormat="1" ht="42.75" hidden="1" customHeight="1" outlineLevel="1" x14ac:dyDescent="0.2">
      <c r="B445" s="15" t="s">
        <v>495</v>
      </c>
      <c r="C445" s="16" t="s">
        <v>44</v>
      </c>
      <c r="D445" s="17">
        <v>177</v>
      </c>
      <c r="E445" s="10" t="s">
        <v>136</v>
      </c>
      <c r="F445" s="10" t="s">
        <v>86</v>
      </c>
      <c r="G445" s="11" t="s">
        <v>496</v>
      </c>
      <c r="H445" s="18" t="str">
        <f>IFERROR(INDEX(#REF!,MATCH(G445,#REF!,0)),G445)</f>
        <v>33000000358-УК НТМК</v>
      </c>
      <c r="I445" s="11"/>
      <c r="J445" s="11" t="s">
        <v>279</v>
      </c>
      <c r="K445" s="11"/>
      <c r="L445" s="11" t="s">
        <v>808</v>
      </c>
      <c r="M445" s="11">
        <v>0</v>
      </c>
      <c r="N445" s="19">
        <v>101655.75</v>
      </c>
      <c r="O445" s="19">
        <v>214612.49</v>
      </c>
      <c r="P445" s="19">
        <v>214612.49</v>
      </c>
      <c r="Q445" s="19">
        <v>156412.49</v>
      </c>
      <c r="R445" s="13">
        <f t="shared" si="86"/>
        <v>58200</v>
      </c>
      <c r="S445" s="11"/>
      <c r="T445" s="19">
        <v>8487.5</v>
      </c>
      <c r="U445" s="11"/>
      <c r="V445" s="19">
        <v>214612.49</v>
      </c>
      <c r="W445" s="19">
        <v>164899.99</v>
      </c>
      <c r="X445" s="19">
        <v>49712.5</v>
      </c>
      <c r="Y445" s="19">
        <f t="shared" si="87"/>
        <v>1212.4999435028249</v>
      </c>
      <c r="Z445" s="19">
        <f t="shared" si="88"/>
        <v>14549.999717514125</v>
      </c>
      <c r="AA445" s="19">
        <f t="shared" si="89"/>
        <v>43650.000282485875</v>
      </c>
      <c r="AB445" s="19">
        <f t="shared" si="90"/>
        <v>14549.999322033898</v>
      </c>
      <c r="AC445" s="19">
        <f t="shared" si="91"/>
        <v>29100.000960451976</v>
      </c>
      <c r="AD445" s="19">
        <f t="shared" si="92"/>
        <v>14549.999322033898</v>
      </c>
      <c r="AE445" s="19">
        <f t="shared" si="93"/>
        <v>14550.001638418078</v>
      </c>
      <c r="AF445" s="19">
        <f t="shared" si="94"/>
        <v>14549.999322033898</v>
      </c>
      <c r="AG445" s="19">
        <f t="shared" si="95"/>
        <v>2.3163841797213536E-3</v>
      </c>
      <c r="AH445" s="19">
        <f t="shared" si="96"/>
        <v>2.3163841797213536E-3</v>
      </c>
      <c r="AI445" s="19">
        <f t="shared" si="97"/>
        <v>0</v>
      </c>
      <c r="AJ445" s="19">
        <f t="shared" si="98"/>
        <v>0</v>
      </c>
      <c r="AK445" s="20">
        <f t="shared" si="99"/>
        <v>0</v>
      </c>
    </row>
    <row r="446" spans="2:37" s="3" customFormat="1" ht="42.75" hidden="1" customHeight="1" outlineLevel="1" x14ac:dyDescent="0.2">
      <c r="B446" s="15" t="s">
        <v>497</v>
      </c>
      <c r="C446" s="16" t="s">
        <v>44</v>
      </c>
      <c r="D446" s="17">
        <v>240</v>
      </c>
      <c r="E446" s="10" t="s">
        <v>159</v>
      </c>
      <c r="F446" s="10" t="s">
        <v>81</v>
      </c>
      <c r="G446" s="11" t="s">
        <v>498</v>
      </c>
      <c r="H446" s="18" t="str">
        <f>IFERROR(INDEX(#REF!,MATCH(G446,#REF!,0)),G446)</f>
        <v>33000000279-УК НТМК</v>
      </c>
      <c r="I446" s="11"/>
      <c r="J446" s="11" t="s">
        <v>279</v>
      </c>
      <c r="K446" s="11"/>
      <c r="L446" s="11" t="s">
        <v>808</v>
      </c>
      <c r="M446" s="11">
        <v>0</v>
      </c>
      <c r="N446" s="19">
        <v>721581.97</v>
      </c>
      <c r="O446" s="19">
        <v>1143783.3400000001</v>
      </c>
      <c r="P446" s="19">
        <v>1143783.3400000001</v>
      </c>
      <c r="Q446" s="19">
        <v>614783.34</v>
      </c>
      <c r="R446" s="13">
        <f t="shared" si="86"/>
        <v>529000.00000000012</v>
      </c>
      <c r="S446" s="11"/>
      <c r="T446" s="19">
        <v>33360.32</v>
      </c>
      <c r="U446" s="11"/>
      <c r="V446" s="19">
        <v>1143783.3400000001</v>
      </c>
      <c r="W446" s="19">
        <v>648143.66</v>
      </c>
      <c r="X446" s="19">
        <v>495639.68</v>
      </c>
      <c r="Y446" s="19">
        <f t="shared" si="87"/>
        <v>4765.7639166666668</v>
      </c>
      <c r="Z446" s="19">
        <f t="shared" si="88"/>
        <v>57189.139583333337</v>
      </c>
      <c r="AA446" s="19">
        <f t="shared" si="89"/>
        <v>471810.86041666678</v>
      </c>
      <c r="AB446" s="19">
        <f t="shared" si="90"/>
        <v>57189.167000000001</v>
      </c>
      <c r="AC446" s="19">
        <f t="shared" si="91"/>
        <v>414621.69341666676</v>
      </c>
      <c r="AD446" s="19">
        <f t="shared" si="92"/>
        <v>57189.167000000001</v>
      </c>
      <c r="AE446" s="19">
        <f t="shared" si="93"/>
        <v>357432.52641666675</v>
      </c>
      <c r="AF446" s="19">
        <f t="shared" si="94"/>
        <v>57189.167000000001</v>
      </c>
      <c r="AG446" s="19">
        <f t="shared" si="95"/>
        <v>300243.35941666673</v>
      </c>
      <c r="AH446" s="19">
        <f t="shared" si="96"/>
        <v>57189.167000000001</v>
      </c>
      <c r="AI446" s="19">
        <f t="shared" si="97"/>
        <v>243054.19241666672</v>
      </c>
      <c r="AJ446" s="19">
        <f t="shared" si="98"/>
        <v>57189.167000000001</v>
      </c>
      <c r="AK446" s="20">
        <f t="shared" si="99"/>
        <v>185865.0254166667</v>
      </c>
    </row>
    <row r="447" spans="2:37" s="3" customFormat="1" ht="42.75" hidden="1" customHeight="1" outlineLevel="1" x14ac:dyDescent="0.2">
      <c r="B447" s="15" t="s">
        <v>497</v>
      </c>
      <c r="C447" s="16" t="s">
        <v>44</v>
      </c>
      <c r="D447" s="17">
        <v>240</v>
      </c>
      <c r="E447" s="10" t="s">
        <v>159</v>
      </c>
      <c r="F447" s="10" t="s">
        <v>81</v>
      </c>
      <c r="G447" s="11" t="s">
        <v>499</v>
      </c>
      <c r="H447" s="18" t="str">
        <f>IFERROR(INDEX(#REF!,MATCH(G447,#REF!,0)),G447)</f>
        <v>33000000280-УК НТМК</v>
      </c>
      <c r="I447" s="11"/>
      <c r="J447" s="11" t="s">
        <v>279</v>
      </c>
      <c r="K447" s="11"/>
      <c r="L447" s="11" t="s">
        <v>808</v>
      </c>
      <c r="M447" s="11">
        <v>0</v>
      </c>
      <c r="N447" s="19">
        <v>721581.97</v>
      </c>
      <c r="O447" s="19">
        <v>1143783.3400000001</v>
      </c>
      <c r="P447" s="19">
        <v>1143783.3400000001</v>
      </c>
      <c r="Q447" s="19">
        <v>614783.34</v>
      </c>
      <c r="R447" s="13">
        <f t="shared" si="86"/>
        <v>529000.00000000012</v>
      </c>
      <c r="S447" s="11"/>
      <c r="T447" s="19">
        <v>33360.32</v>
      </c>
      <c r="U447" s="11"/>
      <c r="V447" s="19">
        <v>1143783.3400000001</v>
      </c>
      <c r="W447" s="19">
        <v>648143.66</v>
      </c>
      <c r="X447" s="19">
        <v>495639.68</v>
      </c>
      <c r="Y447" s="19">
        <f t="shared" si="87"/>
        <v>4765.7639166666668</v>
      </c>
      <c r="Z447" s="19">
        <f t="shared" si="88"/>
        <v>57189.139583333337</v>
      </c>
      <c r="AA447" s="19">
        <f t="shared" si="89"/>
        <v>471810.86041666678</v>
      </c>
      <c r="AB447" s="19">
        <f t="shared" si="90"/>
        <v>57189.167000000001</v>
      </c>
      <c r="AC447" s="19">
        <f t="shared" si="91"/>
        <v>414621.69341666676</v>
      </c>
      <c r="AD447" s="19">
        <f t="shared" si="92"/>
        <v>57189.167000000001</v>
      </c>
      <c r="AE447" s="19">
        <f t="shared" si="93"/>
        <v>357432.52641666675</v>
      </c>
      <c r="AF447" s="19">
        <f t="shared" si="94"/>
        <v>57189.167000000001</v>
      </c>
      <c r="AG447" s="19">
        <f t="shared" si="95"/>
        <v>300243.35941666673</v>
      </c>
      <c r="AH447" s="19">
        <f t="shared" si="96"/>
        <v>57189.167000000001</v>
      </c>
      <c r="AI447" s="19">
        <f t="shared" si="97"/>
        <v>243054.19241666672</v>
      </c>
      <c r="AJ447" s="19">
        <f t="shared" si="98"/>
        <v>57189.167000000001</v>
      </c>
      <c r="AK447" s="20">
        <f t="shared" si="99"/>
        <v>185865.0254166667</v>
      </c>
    </row>
    <row r="448" spans="2:37" s="3" customFormat="1" ht="42.75" hidden="1" customHeight="1" outlineLevel="1" x14ac:dyDescent="0.2">
      <c r="B448" s="15" t="s">
        <v>497</v>
      </c>
      <c r="C448" s="16" t="s">
        <v>44</v>
      </c>
      <c r="D448" s="17">
        <v>240</v>
      </c>
      <c r="E448" s="10" t="s">
        <v>159</v>
      </c>
      <c r="F448" s="10" t="s">
        <v>81</v>
      </c>
      <c r="G448" s="11" t="s">
        <v>500</v>
      </c>
      <c r="H448" s="18" t="str">
        <f>IFERROR(INDEX(#REF!,MATCH(G448,#REF!,0)),G448)</f>
        <v>33000000281-УК НТМК</v>
      </c>
      <c r="I448" s="11"/>
      <c r="J448" s="11" t="s">
        <v>279</v>
      </c>
      <c r="K448" s="11"/>
      <c r="L448" s="11" t="s">
        <v>808</v>
      </c>
      <c r="M448" s="11">
        <v>0</v>
      </c>
      <c r="N448" s="19">
        <v>721581.97</v>
      </c>
      <c r="O448" s="19">
        <v>1143783.3400000001</v>
      </c>
      <c r="P448" s="19">
        <v>1143783.3400000001</v>
      </c>
      <c r="Q448" s="19">
        <v>614783.34</v>
      </c>
      <c r="R448" s="13">
        <f t="shared" si="86"/>
        <v>529000.00000000012</v>
      </c>
      <c r="S448" s="11"/>
      <c r="T448" s="19">
        <v>33360.32</v>
      </c>
      <c r="U448" s="11"/>
      <c r="V448" s="19">
        <v>1143783.3400000001</v>
      </c>
      <c r="W448" s="19">
        <v>648143.66</v>
      </c>
      <c r="X448" s="19">
        <v>495639.68</v>
      </c>
      <c r="Y448" s="19">
        <f t="shared" si="87"/>
        <v>4765.7639166666668</v>
      </c>
      <c r="Z448" s="19">
        <f t="shared" si="88"/>
        <v>57189.139583333337</v>
      </c>
      <c r="AA448" s="19">
        <f t="shared" si="89"/>
        <v>471810.86041666678</v>
      </c>
      <c r="AB448" s="19">
        <f t="shared" si="90"/>
        <v>57189.167000000001</v>
      </c>
      <c r="AC448" s="19">
        <f t="shared" si="91"/>
        <v>414621.69341666676</v>
      </c>
      <c r="AD448" s="19">
        <f t="shared" si="92"/>
        <v>57189.167000000001</v>
      </c>
      <c r="AE448" s="19">
        <f t="shared" si="93"/>
        <v>357432.52641666675</v>
      </c>
      <c r="AF448" s="19">
        <f t="shared" si="94"/>
        <v>57189.167000000001</v>
      </c>
      <c r="AG448" s="19">
        <f t="shared" si="95"/>
        <v>300243.35941666673</v>
      </c>
      <c r="AH448" s="19">
        <f t="shared" si="96"/>
        <v>57189.167000000001</v>
      </c>
      <c r="AI448" s="19">
        <f t="shared" si="97"/>
        <v>243054.19241666672</v>
      </c>
      <c r="AJ448" s="19">
        <f t="shared" si="98"/>
        <v>57189.167000000001</v>
      </c>
      <c r="AK448" s="20">
        <f t="shared" si="99"/>
        <v>185865.0254166667</v>
      </c>
    </row>
    <row r="449" spans="2:37" s="3" customFormat="1" ht="42.75" hidden="1" customHeight="1" outlineLevel="1" x14ac:dyDescent="0.2">
      <c r="B449" s="15" t="s">
        <v>497</v>
      </c>
      <c r="C449" s="16" t="s">
        <v>44</v>
      </c>
      <c r="D449" s="17">
        <v>240</v>
      </c>
      <c r="E449" s="10" t="s">
        <v>159</v>
      </c>
      <c r="F449" s="10" t="s">
        <v>81</v>
      </c>
      <c r="G449" s="11" t="s">
        <v>501</v>
      </c>
      <c r="H449" s="18" t="str">
        <f>IFERROR(INDEX(#REF!,MATCH(G449,#REF!,0)),G449)</f>
        <v>33000000282-УК НТМК</v>
      </c>
      <c r="I449" s="11"/>
      <c r="J449" s="11" t="s">
        <v>279</v>
      </c>
      <c r="K449" s="11"/>
      <c r="L449" s="11" t="s">
        <v>808</v>
      </c>
      <c r="M449" s="11">
        <v>0</v>
      </c>
      <c r="N449" s="19">
        <v>721581.97</v>
      </c>
      <c r="O449" s="19">
        <v>1143783.3400000001</v>
      </c>
      <c r="P449" s="19">
        <v>1143783.3400000001</v>
      </c>
      <c r="Q449" s="19">
        <v>614783.34</v>
      </c>
      <c r="R449" s="13">
        <f t="shared" si="86"/>
        <v>529000.00000000012</v>
      </c>
      <c r="S449" s="11"/>
      <c r="T449" s="19">
        <v>33360.32</v>
      </c>
      <c r="U449" s="11"/>
      <c r="V449" s="19">
        <v>1143783.3400000001</v>
      </c>
      <c r="W449" s="19">
        <v>648143.66</v>
      </c>
      <c r="X449" s="19">
        <v>495639.68</v>
      </c>
      <c r="Y449" s="19">
        <f t="shared" si="87"/>
        <v>4765.7639166666668</v>
      </c>
      <c r="Z449" s="19">
        <f t="shared" si="88"/>
        <v>57189.139583333337</v>
      </c>
      <c r="AA449" s="19">
        <f t="shared" si="89"/>
        <v>471810.86041666678</v>
      </c>
      <c r="AB449" s="19">
        <f t="shared" si="90"/>
        <v>57189.167000000001</v>
      </c>
      <c r="AC449" s="19">
        <f t="shared" si="91"/>
        <v>414621.69341666676</v>
      </c>
      <c r="AD449" s="19">
        <f t="shared" si="92"/>
        <v>57189.167000000001</v>
      </c>
      <c r="AE449" s="19">
        <f t="shared" si="93"/>
        <v>357432.52641666675</v>
      </c>
      <c r="AF449" s="19">
        <f t="shared" si="94"/>
        <v>57189.167000000001</v>
      </c>
      <c r="AG449" s="19">
        <f t="shared" si="95"/>
        <v>300243.35941666673</v>
      </c>
      <c r="AH449" s="19">
        <f t="shared" si="96"/>
        <v>57189.167000000001</v>
      </c>
      <c r="AI449" s="19">
        <f t="shared" si="97"/>
        <v>243054.19241666672</v>
      </c>
      <c r="AJ449" s="19">
        <f t="shared" si="98"/>
        <v>57189.167000000001</v>
      </c>
      <c r="AK449" s="20">
        <f t="shared" si="99"/>
        <v>185865.0254166667</v>
      </c>
    </row>
    <row r="450" spans="2:37" s="3" customFormat="1" ht="42.75" hidden="1" customHeight="1" outlineLevel="1" x14ac:dyDescent="0.2">
      <c r="B450" s="15" t="s">
        <v>497</v>
      </c>
      <c r="C450" s="16" t="s">
        <v>44</v>
      </c>
      <c r="D450" s="17">
        <v>240</v>
      </c>
      <c r="E450" s="10" t="s">
        <v>159</v>
      </c>
      <c r="F450" s="10" t="s">
        <v>81</v>
      </c>
      <c r="G450" s="11" t="s">
        <v>502</v>
      </c>
      <c r="H450" s="18" t="str">
        <f>IFERROR(INDEX(#REF!,MATCH(G450,#REF!,0)),G450)</f>
        <v>33000000283-УК НТМК</v>
      </c>
      <c r="I450" s="11"/>
      <c r="J450" s="11" t="s">
        <v>279</v>
      </c>
      <c r="K450" s="11"/>
      <c r="L450" s="11" t="s">
        <v>808</v>
      </c>
      <c r="M450" s="11">
        <v>0</v>
      </c>
      <c r="N450" s="19">
        <v>721581.97</v>
      </c>
      <c r="O450" s="19">
        <v>1143783.3400000001</v>
      </c>
      <c r="P450" s="19">
        <v>1143783.3400000001</v>
      </c>
      <c r="Q450" s="19">
        <v>614783.34</v>
      </c>
      <c r="R450" s="13">
        <f t="shared" si="86"/>
        <v>529000.00000000012</v>
      </c>
      <c r="S450" s="11"/>
      <c r="T450" s="19">
        <v>33360.32</v>
      </c>
      <c r="U450" s="11"/>
      <c r="V450" s="19">
        <v>1143783.3400000001</v>
      </c>
      <c r="W450" s="19">
        <v>648143.66</v>
      </c>
      <c r="X450" s="19">
        <v>495639.68</v>
      </c>
      <c r="Y450" s="19">
        <f t="shared" si="87"/>
        <v>4765.7639166666668</v>
      </c>
      <c r="Z450" s="19">
        <f t="shared" si="88"/>
        <v>57189.139583333337</v>
      </c>
      <c r="AA450" s="19">
        <f t="shared" si="89"/>
        <v>471810.86041666678</v>
      </c>
      <c r="AB450" s="19">
        <f t="shared" si="90"/>
        <v>57189.167000000001</v>
      </c>
      <c r="AC450" s="19">
        <f t="shared" si="91"/>
        <v>414621.69341666676</v>
      </c>
      <c r="AD450" s="19">
        <f t="shared" si="92"/>
        <v>57189.167000000001</v>
      </c>
      <c r="AE450" s="19">
        <f t="shared" si="93"/>
        <v>357432.52641666675</v>
      </c>
      <c r="AF450" s="19">
        <f t="shared" si="94"/>
        <v>57189.167000000001</v>
      </c>
      <c r="AG450" s="19">
        <f t="shared" si="95"/>
        <v>300243.35941666673</v>
      </c>
      <c r="AH450" s="19">
        <f t="shared" si="96"/>
        <v>57189.167000000001</v>
      </c>
      <c r="AI450" s="19">
        <f t="shared" si="97"/>
        <v>243054.19241666672</v>
      </c>
      <c r="AJ450" s="19">
        <f t="shared" si="98"/>
        <v>57189.167000000001</v>
      </c>
      <c r="AK450" s="20">
        <f t="shared" si="99"/>
        <v>185865.0254166667</v>
      </c>
    </row>
    <row r="451" spans="2:37" s="3" customFormat="1" ht="42.75" hidden="1" customHeight="1" outlineLevel="1" x14ac:dyDescent="0.2">
      <c r="B451" s="15" t="s">
        <v>497</v>
      </c>
      <c r="C451" s="16" t="s">
        <v>44</v>
      </c>
      <c r="D451" s="17">
        <v>240</v>
      </c>
      <c r="E451" s="10" t="s">
        <v>159</v>
      </c>
      <c r="F451" s="10" t="s">
        <v>81</v>
      </c>
      <c r="G451" s="11" t="s">
        <v>503</v>
      </c>
      <c r="H451" s="18" t="str">
        <f>IFERROR(INDEX(#REF!,MATCH(G451,#REF!,0)),G451)</f>
        <v>33000000284-УК НТМК</v>
      </c>
      <c r="I451" s="11"/>
      <c r="J451" s="11" t="s">
        <v>279</v>
      </c>
      <c r="K451" s="11"/>
      <c r="L451" s="11" t="s">
        <v>808</v>
      </c>
      <c r="M451" s="11">
        <v>0</v>
      </c>
      <c r="N451" s="19">
        <v>721581.97</v>
      </c>
      <c r="O451" s="19">
        <v>1143783.3400000001</v>
      </c>
      <c r="P451" s="19">
        <v>1143783.3400000001</v>
      </c>
      <c r="Q451" s="19">
        <v>614783.34</v>
      </c>
      <c r="R451" s="13">
        <f t="shared" si="86"/>
        <v>529000.00000000012</v>
      </c>
      <c r="S451" s="11"/>
      <c r="T451" s="19">
        <v>33360.32</v>
      </c>
      <c r="U451" s="11"/>
      <c r="V451" s="19">
        <v>1143783.3400000001</v>
      </c>
      <c r="W451" s="19">
        <v>648143.66</v>
      </c>
      <c r="X451" s="19">
        <v>495639.68</v>
      </c>
      <c r="Y451" s="19">
        <f t="shared" si="87"/>
        <v>4765.7639166666668</v>
      </c>
      <c r="Z451" s="19">
        <f t="shared" si="88"/>
        <v>57189.139583333337</v>
      </c>
      <c r="AA451" s="19">
        <f t="shared" si="89"/>
        <v>471810.86041666678</v>
      </c>
      <c r="AB451" s="19">
        <f t="shared" si="90"/>
        <v>57189.167000000001</v>
      </c>
      <c r="AC451" s="19">
        <f t="shared" si="91"/>
        <v>414621.69341666676</v>
      </c>
      <c r="AD451" s="19">
        <f t="shared" si="92"/>
        <v>57189.167000000001</v>
      </c>
      <c r="AE451" s="19">
        <f t="shared" si="93"/>
        <v>357432.52641666675</v>
      </c>
      <c r="AF451" s="19">
        <f t="shared" si="94"/>
        <v>57189.167000000001</v>
      </c>
      <c r="AG451" s="19">
        <f t="shared" si="95"/>
        <v>300243.35941666673</v>
      </c>
      <c r="AH451" s="19">
        <f t="shared" si="96"/>
        <v>57189.167000000001</v>
      </c>
      <c r="AI451" s="19">
        <f t="shared" si="97"/>
        <v>243054.19241666672</v>
      </c>
      <c r="AJ451" s="19">
        <f t="shared" si="98"/>
        <v>57189.167000000001</v>
      </c>
      <c r="AK451" s="20">
        <f t="shared" si="99"/>
        <v>185865.0254166667</v>
      </c>
    </row>
    <row r="452" spans="2:37" s="3" customFormat="1" ht="84.75" hidden="1" customHeight="1" outlineLevel="1" x14ac:dyDescent="0.2">
      <c r="B452" s="15" t="s">
        <v>504</v>
      </c>
      <c r="C452" s="16" t="s">
        <v>44</v>
      </c>
      <c r="D452" s="17">
        <v>207</v>
      </c>
      <c r="E452" s="10" t="s">
        <v>505</v>
      </c>
      <c r="F452" s="10" t="s">
        <v>86</v>
      </c>
      <c r="G452" s="11" t="s">
        <v>506</v>
      </c>
      <c r="H452" s="18" t="str">
        <f>IFERROR(INDEX(#REF!,MATCH(G452,#REF!,0)),G452)</f>
        <v>99116000006-УК НТМК</v>
      </c>
      <c r="I452" s="11"/>
      <c r="J452" s="11" t="s">
        <v>279</v>
      </c>
      <c r="K452" s="11"/>
      <c r="L452" s="11" t="s">
        <v>808</v>
      </c>
      <c r="M452" s="11">
        <v>0</v>
      </c>
      <c r="N452" s="19">
        <v>541128.01</v>
      </c>
      <c r="O452" s="19">
        <v>1250227.02</v>
      </c>
      <c r="P452" s="19">
        <v>1250227.02</v>
      </c>
      <c r="Q452" s="19">
        <v>779127.02</v>
      </c>
      <c r="R452" s="13">
        <f t="shared" si="86"/>
        <v>471100</v>
      </c>
      <c r="S452" s="11"/>
      <c r="T452" s="19">
        <v>42278.18</v>
      </c>
      <c r="U452" s="11"/>
      <c r="V452" s="19">
        <v>1250227.02</v>
      </c>
      <c r="W452" s="19">
        <v>821405.2</v>
      </c>
      <c r="X452" s="19">
        <v>428821.82</v>
      </c>
      <c r="Y452" s="19">
        <f t="shared" si="87"/>
        <v>6039.7440579710146</v>
      </c>
      <c r="Z452" s="19">
        <f t="shared" si="88"/>
        <v>72476.900289855083</v>
      </c>
      <c r="AA452" s="19">
        <f t="shared" si="89"/>
        <v>398623.09971014492</v>
      </c>
      <c r="AB452" s="19">
        <f t="shared" si="90"/>
        <v>72476.928695652168</v>
      </c>
      <c r="AC452" s="19">
        <f t="shared" si="91"/>
        <v>326146.17101449275</v>
      </c>
      <c r="AD452" s="19">
        <f t="shared" si="92"/>
        <v>72476.928695652168</v>
      </c>
      <c r="AE452" s="19">
        <f t="shared" si="93"/>
        <v>253669.24231884058</v>
      </c>
      <c r="AF452" s="19">
        <f t="shared" si="94"/>
        <v>72476.928695652168</v>
      </c>
      <c r="AG452" s="19">
        <f t="shared" si="95"/>
        <v>181192.31362318841</v>
      </c>
      <c r="AH452" s="19">
        <f t="shared" si="96"/>
        <v>72476.928695652168</v>
      </c>
      <c r="AI452" s="19">
        <f t="shared" si="97"/>
        <v>108715.38492753624</v>
      </c>
      <c r="AJ452" s="19">
        <f t="shared" si="98"/>
        <v>72476.928695652168</v>
      </c>
      <c r="AK452" s="20">
        <f t="shared" si="99"/>
        <v>36238.456231884076</v>
      </c>
    </row>
    <row r="453" spans="2:37" s="3" customFormat="1" ht="84.75" hidden="1" customHeight="1" outlineLevel="1" x14ac:dyDescent="0.2">
      <c r="B453" s="15" t="s">
        <v>504</v>
      </c>
      <c r="C453" s="16" t="s">
        <v>44</v>
      </c>
      <c r="D453" s="17">
        <v>207</v>
      </c>
      <c r="E453" s="10" t="s">
        <v>505</v>
      </c>
      <c r="F453" s="10" t="s">
        <v>86</v>
      </c>
      <c r="G453" s="11" t="s">
        <v>507</v>
      </c>
      <c r="H453" s="18" t="str">
        <f>IFERROR(INDEX(#REF!,MATCH(G453,#REF!,0)),G453)</f>
        <v>99116000007-УК НТМК</v>
      </c>
      <c r="I453" s="11"/>
      <c r="J453" s="11" t="s">
        <v>279</v>
      </c>
      <c r="K453" s="11"/>
      <c r="L453" s="11" t="s">
        <v>808</v>
      </c>
      <c r="M453" s="11">
        <v>0</v>
      </c>
      <c r="N453" s="19">
        <v>541128.01</v>
      </c>
      <c r="O453" s="19">
        <v>1250227.02</v>
      </c>
      <c r="P453" s="19">
        <v>1250227.02</v>
      </c>
      <c r="Q453" s="19">
        <v>779127.02</v>
      </c>
      <c r="R453" s="13">
        <f t="shared" si="86"/>
        <v>471100</v>
      </c>
      <c r="S453" s="11"/>
      <c r="T453" s="19">
        <v>42278.18</v>
      </c>
      <c r="U453" s="11"/>
      <c r="V453" s="19">
        <v>1250227.02</v>
      </c>
      <c r="W453" s="19">
        <v>821405.2</v>
      </c>
      <c r="X453" s="19">
        <v>428821.82</v>
      </c>
      <c r="Y453" s="19">
        <f t="shared" si="87"/>
        <v>6039.7440579710146</v>
      </c>
      <c r="Z453" s="19">
        <f t="shared" si="88"/>
        <v>72476.900289855083</v>
      </c>
      <c r="AA453" s="19">
        <f t="shared" si="89"/>
        <v>398623.09971014492</v>
      </c>
      <c r="AB453" s="19">
        <f t="shared" si="90"/>
        <v>72476.928695652168</v>
      </c>
      <c r="AC453" s="19">
        <f t="shared" si="91"/>
        <v>326146.17101449275</v>
      </c>
      <c r="AD453" s="19">
        <f t="shared" si="92"/>
        <v>72476.928695652168</v>
      </c>
      <c r="AE453" s="19">
        <f t="shared" si="93"/>
        <v>253669.24231884058</v>
      </c>
      <c r="AF453" s="19">
        <f t="shared" si="94"/>
        <v>72476.928695652168</v>
      </c>
      <c r="AG453" s="19">
        <f t="shared" si="95"/>
        <v>181192.31362318841</v>
      </c>
      <c r="AH453" s="19">
        <f t="shared" si="96"/>
        <v>72476.928695652168</v>
      </c>
      <c r="AI453" s="19">
        <f t="shared" si="97"/>
        <v>108715.38492753624</v>
      </c>
      <c r="AJ453" s="19">
        <f t="shared" si="98"/>
        <v>72476.928695652168</v>
      </c>
      <c r="AK453" s="20">
        <f t="shared" si="99"/>
        <v>36238.456231884076</v>
      </c>
    </row>
    <row r="454" spans="2:37" s="3" customFormat="1" ht="84.75" hidden="1" customHeight="1" outlineLevel="1" x14ac:dyDescent="0.2">
      <c r="B454" s="15" t="s">
        <v>504</v>
      </c>
      <c r="C454" s="16" t="s">
        <v>44</v>
      </c>
      <c r="D454" s="17">
        <v>207</v>
      </c>
      <c r="E454" s="10" t="s">
        <v>505</v>
      </c>
      <c r="F454" s="10" t="s">
        <v>86</v>
      </c>
      <c r="G454" s="11" t="s">
        <v>508</v>
      </c>
      <c r="H454" s="18" t="str">
        <f>IFERROR(INDEX(#REF!,MATCH(G454,#REF!,0)),G454)</f>
        <v>99116000008-УК НТМК</v>
      </c>
      <c r="I454" s="11"/>
      <c r="J454" s="11" t="s">
        <v>279</v>
      </c>
      <c r="K454" s="11"/>
      <c r="L454" s="11" t="s">
        <v>808</v>
      </c>
      <c r="M454" s="11">
        <v>0</v>
      </c>
      <c r="N454" s="19">
        <v>541128.01</v>
      </c>
      <c r="O454" s="19">
        <v>1250227.02</v>
      </c>
      <c r="P454" s="19">
        <v>1250227.02</v>
      </c>
      <c r="Q454" s="19">
        <v>779127.02</v>
      </c>
      <c r="R454" s="13">
        <f t="shared" si="86"/>
        <v>471100</v>
      </c>
      <c r="S454" s="11"/>
      <c r="T454" s="19">
        <v>42278.18</v>
      </c>
      <c r="U454" s="11"/>
      <c r="V454" s="19">
        <v>1250227.02</v>
      </c>
      <c r="W454" s="19">
        <v>821405.2</v>
      </c>
      <c r="X454" s="19">
        <v>428821.82</v>
      </c>
      <c r="Y454" s="19">
        <f t="shared" si="87"/>
        <v>6039.7440579710146</v>
      </c>
      <c r="Z454" s="19">
        <f t="shared" si="88"/>
        <v>72476.900289855083</v>
      </c>
      <c r="AA454" s="19">
        <f t="shared" si="89"/>
        <v>398623.09971014492</v>
      </c>
      <c r="AB454" s="19">
        <f t="shared" si="90"/>
        <v>72476.928695652168</v>
      </c>
      <c r="AC454" s="19">
        <f t="shared" si="91"/>
        <v>326146.17101449275</v>
      </c>
      <c r="AD454" s="19">
        <f t="shared" si="92"/>
        <v>72476.928695652168</v>
      </c>
      <c r="AE454" s="19">
        <f t="shared" si="93"/>
        <v>253669.24231884058</v>
      </c>
      <c r="AF454" s="19">
        <f t="shared" si="94"/>
        <v>72476.928695652168</v>
      </c>
      <c r="AG454" s="19">
        <f t="shared" si="95"/>
        <v>181192.31362318841</v>
      </c>
      <c r="AH454" s="19">
        <f t="shared" si="96"/>
        <v>72476.928695652168</v>
      </c>
      <c r="AI454" s="19">
        <f t="shared" si="97"/>
        <v>108715.38492753624</v>
      </c>
      <c r="AJ454" s="19">
        <f t="shared" si="98"/>
        <v>72476.928695652168</v>
      </c>
      <c r="AK454" s="20">
        <f t="shared" si="99"/>
        <v>36238.456231884076</v>
      </c>
    </row>
    <row r="455" spans="2:37" s="3" customFormat="1" ht="84.75" hidden="1" customHeight="1" outlineLevel="1" x14ac:dyDescent="0.2">
      <c r="B455" s="15" t="s">
        <v>504</v>
      </c>
      <c r="C455" s="16" t="s">
        <v>44</v>
      </c>
      <c r="D455" s="17">
        <v>207</v>
      </c>
      <c r="E455" s="10" t="s">
        <v>505</v>
      </c>
      <c r="F455" s="10" t="s">
        <v>86</v>
      </c>
      <c r="G455" s="11" t="s">
        <v>509</v>
      </c>
      <c r="H455" s="18" t="str">
        <f>IFERROR(INDEX(#REF!,MATCH(G455,#REF!,0)),G455)</f>
        <v>99116000009-УК НТМК</v>
      </c>
      <c r="I455" s="11"/>
      <c r="J455" s="11" t="s">
        <v>279</v>
      </c>
      <c r="K455" s="11"/>
      <c r="L455" s="11" t="s">
        <v>808</v>
      </c>
      <c r="M455" s="11">
        <v>0</v>
      </c>
      <c r="N455" s="19">
        <v>541128.01</v>
      </c>
      <c r="O455" s="19">
        <v>1250227.02</v>
      </c>
      <c r="P455" s="19">
        <v>1250227.02</v>
      </c>
      <c r="Q455" s="19">
        <v>779127.02</v>
      </c>
      <c r="R455" s="13">
        <f t="shared" si="86"/>
        <v>471100</v>
      </c>
      <c r="S455" s="11"/>
      <c r="T455" s="19">
        <v>42278.18</v>
      </c>
      <c r="U455" s="11"/>
      <c r="V455" s="19">
        <v>1250227.02</v>
      </c>
      <c r="W455" s="19">
        <v>821405.2</v>
      </c>
      <c r="X455" s="19">
        <v>428821.82</v>
      </c>
      <c r="Y455" s="19">
        <f t="shared" si="87"/>
        <v>6039.7440579710146</v>
      </c>
      <c r="Z455" s="19">
        <f t="shared" si="88"/>
        <v>72476.900289855083</v>
      </c>
      <c r="AA455" s="19">
        <f t="shared" si="89"/>
        <v>398623.09971014492</v>
      </c>
      <c r="AB455" s="19">
        <f t="shared" si="90"/>
        <v>72476.928695652168</v>
      </c>
      <c r="AC455" s="19">
        <f t="shared" si="91"/>
        <v>326146.17101449275</v>
      </c>
      <c r="AD455" s="19">
        <f t="shared" si="92"/>
        <v>72476.928695652168</v>
      </c>
      <c r="AE455" s="19">
        <f t="shared" si="93"/>
        <v>253669.24231884058</v>
      </c>
      <c r="AF455" s="19">
        <f t="shared" si="94"/>
        <v>72476.928695652168</v>
      </c>
      <c r="AG455" s="19">
        <f t="shared" si="95"/>
        <v>181192.31362318841</v>
      </c>
      <c r="AH455" s="19">
        <f t="shared" si="96"/>
        <v>72476.928695652168</v>
      </c>
      <c r="AI455" s="19">
        <f t="shared" si="97"/>
        <v>108715.38492753624</v>
      </c>
      <c r="AJ455" s="19">
        <f t="shared" si="98"/>
        <v>72476.928695652168</v>
      </c>
      <c r="AK455" s="20">
        <f t="shared" si="99"/>
        <v>36238.456231884076</v>
      </c>
    </row>
    <row r="456" spans="2:37" s="3" customFormat="1" ht="84.75" hidden="1" customHeight="1" outlineLevel="1" x14ac:dyDescent="0.2">
      <c r="B456" s="15" t="s">
        <v>504</v>
      </c>
      <c r="C456" s="16" t="s">
        <v>44</v>
      </c>
      <c r="D456" s="17">
        <v>207</v>
      </c>
      <c r="E456" s="10" t="s">
        <v>505</v>
      </c>
      <c r="F456" s="10" t="s">
        <v>86</v>
      </c>
      <c r="G456" s="11" t="s">
        <v>510</v>
      </c>
      <c r="H456" s="18" t="str">
        <f>IFERROR(INDEX(#REF!,MATCH(G456,#REF!,0)),G456)</f>
        <v>99116000010-УК НТМК</v>
      </c>
      <c r="I456" s="11"/>
      <c r="J456" s="11" t="s">
        <v>279</v>
      </c>
      <c r="K456" s="11"/>
      <c r="L456" s="11" t="s">
        <v>808</v>
      </c>
      <c r="M456" s="11">
        <v>0</v>
      </c>
      <c r="N456" s="19">
        <v>541128.01</v>
      </c>
      <c r="O456" s="19">
        <v>1250227.02</v>
      </c>
      <c r="P456" s="19">
        <v>1250227.02</v>
      </c>
      <c r="Q456" s="19">
        <v>779127.02</v>
      </c>
      <c r="R456" s="13">
        <f t="shared" si="86"/>
        <v>471100</v>
      </c>
      <c r="S456" s="11"/>
      <c r="T456" s="19">
        <v>42278.18</v>
      </c>
      <c r="U456" s="11"/>
      <c r="V456" s="19">
        <v>1250227.02</v>
      </c>
      <c r="W456" s="19">
        <v>821405.2</v>
      </c>
      <c r="X456" s="19">
        <v>428821.82</v>
      </c>
      <c r="Y456" s="19">
        <f t="shared" si="87"/>
        <v>6039.7440579710146</v>
      </c>
      <c r="Z456" s="19">
        <f t="shared" si="88"/>
        <v>72476.900289855083</v>
      </c>
      <c r="AA456" s="19">
        <f t="shared" si="89"/>
        <v>398623.09971014492</v>
      </c>
      <c r="AB456" s="19">
        <f t="shared" si="90"/>
        <v>72476.928695652168</v>
      </c>
      <c r="AC456" s="19">
        <f t="shared" si="91"/>
        <v>326146.17101449275</v>
      </c>
      <c r="AD456" s="19">
        <f t="shared" si="92"/>
        <v>72476.928695652168</v>
      </c>
      <c r="AE456" s="19">
        <f t="shared" si="93"/>
        <v>253669.24231884058</v>
      </c>
      <c r="AF456" s="19">
        <f t="shared" si="94"/>
        <v>72476.928695652168</v>
      </c>
      <c r="AG456" s="19">
        <f t="shared" si="95"/>
        <v>181192.31362318841</v>
      </c>
      <c r="AH456" s="19">
        <f t="shared" si="96"/>
        <v>72476.928695652168</v>
      </c>
      <c r="AI456" s="19">
        <f t="shared" si="97"/>
        <v>108715.38492753624</v>
      </c>
      <c r="AJ456" s="19">
        <f t="shared" si="98"/>
        <v>72476.928695652168</v>
      </c>
      <c r="AK456" s="20">
        <f t="shared" si="99"/>
        <v>36238.456231884076</v>
      </c>
    </row>
    <row r="457" spans="2:37" s="3" customFormat="1" ht="84.75" hidden="1" customHeight="1" outlineLevel="1" x14ac:dyDescent="0.2">
      <c r="B457" s="15" t="s">
        <v>504</v>
      </c>
      <c r="C457" s="16" t="s">
        <v>44</v>
      </c>
      <c r="D457" s="17">
        <v>207</v>
      </c>
      <c r="E457" s="10" t="s">
        <v>505</v>
      </c>
      <c r="F457" s="10" t="s">
        <v>86</v>
      </c>
      <c r="G457" s="11" t="s">
        <v>511</v>
      </c>
      <c r="H457" s="18" t="str">
        <f>IFERROR(INDEX(#REF!,MATCH(G457,#REF!,0)),G457)</f>
        <v>99116000011-УК НТМК</v>
      </c>
      <c r="I457" s="11"/>
      <c r="J457" s="11" t="s">
        <v>279</v>
      </c>
      <c r="K457" s="11"/>
      <c r="L457" s="11" t="s">
        <v>808</v>
      </c>
      <c r="M457" s="11">
        <v>0</v>
      </c>
      <c r="N457" s="19">
        <v>541128.01</v>
      </c>
      <c r="O457" s="19">
        <v>1250227.02</v>
      </c>
      <c r="P457" s="19">
        <v>1250227.02</v>
      </c>
      <c r="Q457" s="19">
        <v>779127.02</v>
      </c>
      <c r="R457" s="13">
        <f t="shared" si="86"/>
        <v>471100</v>
      </c>
      <c r="S457" s="11"/>
      <c r="T457" s="19">
        <v>42278.18</v>
      </c>
      <c r="U457" s="11"/>
      <c r="V457" s="19">
        <v>1250227.02</v>
      </c>
      <c r="W457" s="19">
        <v>821405.2</v>
      </c>
      <c r="X457" s="19">
        <v>428821.82</v>
      </c>
      <c r="Y457" s="19">
        <f t="shared" si="87"/>
        <v>6039.7440579710146</v>
      </c>
      <c r="Z457" s="19">
        <f t="shared" si="88"/>
        <v>72476.900289855083</v>
      </c>
      <c r="AA457" s="19">
        <f t="shared" si="89"/>
        <v>398623.09971014492</v>
      </c>
      <c r="AB457" s="19">
        <f t="shared" si="90"/>
        <v>72476.928695652168</v>
      </c>
      <c r="AC457" s="19">
        <f t="shared" si="91"/>
        <v>326146.17101449275</v>
      </c>
      <c r="AD457" s="19">
        <f t="shared" si="92"/>
        <v>72476.928695652168</v>
      </c>
      <c r="AE457" s="19">
        <f t="shared" si="93"/>
        <v>253669.24231884058</v>
      </c>
      <c r="AF457" s="19">
        <f t="shared" si="94"/>
        <v>72476.928695652168</v>
      </c>
      <c r="AG457" s="19">
        <f t="shared" si="95"/>
        <v>181192.31362318841</v>
      </c>
      <c r="AH457" s="19">
        <f t="shared" si="96"/>
        <v>72476.928695652168</v>
      </c>
      <c r="AI457" s="19">
        <f t="shared" si="97"/>
        <v>108715.38492753624</v>
      </c>
      <c r="AJ457" s="19">
        <f t="shared" si="98"/>
        <v>72476.928695652168</v>
      </c>
      <c r="AK457" s="20">
        <f t="shared" si="99"/>
        <v>36238.456231884076</v>
      </c>
    </row>
    <row r="458" spans="2:37" s="3" customFormat="1" ht="84.75" hidden="1" customHeight="1" outlineLevel="1" x14ac:dyDescent="0.2">
      <c r="B458" s="15" t="s">
        <v>504</v>
      </c>
      <c r="C458" s="16" t="s">
        <v>44</v>
      </c>
      <c r="D458" s="17">
        <v>207</v>
      </c>
      <c r="E458" s="10" t="s">
        <v>505</v>
      </c>
      <c r="F458" s="10" t="s">
        <v>86</v>
      </c>
      <c r="G458" s="11" t="s">
        <v>512</v>
      </c>
      <c r="H458" s="18" t="str">
        <f>IFERROR(INDEX(#REF!,MATCH(G458,#REF!,0)),G458)</f>
        <v>99116000012-УК НТМК</v>
      </c>
      <c r="I458" s="11"/>
      <c r="J458" s="11" t="s">
        <v>279</v>
      </c>
      <c r="K458" s="11"/>
      <c r="L458" s="11" t="s">
        <v>808</v>
      </c>
      <c r="M458" s="11">
        <v>0</v>
      </c>
      <c r="N458" s="19">
        <v>541128.01</v>
      </c>
      <c r="O458" s="19">
        <v>1250227.02</v>
      </c>
      <c r="P458" s="19">
        <v>1250227.02</v>
      </c>
      <c r="Q458" s="19">
        <v>779127.02</v>
      </c>
      <c r="R458" s="13">
        <f t="shared" si="86"/>
        <v>471100</v>
      </c>
      <c r="S458" s="11"/>
      <c r="T458" s="19">
        <v>42278.18</v>
      </c>
      <c r="U458" s="11"/>
      <c r="V458" s="19">
        <v>1250227.02</v>
      </c>
      <c r="W458" s="19">
        <v>821405.2</v>
      </c>
      <c r="X458" s="19">
        <v>428821.82</v>
      </c>
      <c r="Y458" s="19">
        <f t="shared" si="87"/>
        <v>6039.7440579710146</v>
      </c>
      <c r="Z458" s="19">
        <f t="shared" si="88"/>
        <v>72476.900289855083</v>
      </c>
      <c r="AA458" s="19">
        <f t="shared" si="89"/>
        <v>398623.09971014492</v>
      </c>
      <c r="AB458" s="19">
        <f t="shared" si="90"/>
        <v>72476.928695652168</v>
      </c>
      <c r="AC458" s="19">
        <f t="shared" si="91"/>
        <v>326146.17101449275</v>
      </c>
      <c r="AD458" s="19">
        <f t="shared" si="92"/>
        <v>72476.928695652168</v>
      </c>
      <c r="AE458" s="19">
        <f t="shared" si="93"/>
        <v>253669.24231884058</v>
      </c>
      <c r="AF458" s="19">
        <f t="shared" si="94"/>
        <v>72476.928695652168</v>
      </c>
      <c r="AG458" s="19">
        <f t="shared" si="95"/>
        <v>181192.31362318841</v>
      </c>
      <c r="AH458" s="19">
        <f t="shared" si="96"/>
        <v>72476.928695652168</v>
      </c>
      <c r="AI458" s="19">
        <f t="shared" si="97"/>
        <v>108715.38492753624</v>
      </c>
      <c r="AJ458" s="19">
        <f t="shared" si="98"/>
        <v>72476.928695652168</v>
      </c>
      <c r="AK458" s="20">
        <f t="shared" si="99"/>
        <v>36238.456231884076</v>
      </c>
    </row>
    <row r="459" spans="2:37" s="3" customFormat="1" ht="84.75" hidden="1" customHeight="1" outlineLevel="1" x14ac:dyDescent="0.2">
      <c r="B459" s="15" t="s">
        <v>504</v>
      </c>
      <c r="C459" s="16" t="s">
        <v>44</v>
      </c>
      <c r="D459" s="17">
        <v>207</v>
      </c>
      <c r="E459" s="10" t="s">
        <v>505</v>
      </c>
      <c r="F459" s="10" t="s">
        <v>86</v>
      </c>
      <c r="G459" s="11" t="s">
        <v>513</v>
      </c>
      <c r="H459" s="18" t="str">
        <f>IFERROR(INDEX(#REF!,MATCH(G459,#REF!,0)),G459)</f>
        <v>99116000013-УК НТМК</v>
      </c>
      <c r="I459" s="11"/>
      <c r="J459" s="11" t="s">
        <v>279</v>
      </c>
      <c r="K459" s="11"/>
      <c r="L459" s="11" t="s">
        <v>808</v>
      </c>
      <c r="M459" s="11">
        <v>0</v>
      </c>
      <c r="N459" s="19">
        <v>541128.01</v>
      </c>
      <c r="O459" s="19">
        <v>1250227.02</v>
      </c>
      <c r="P459" s="19">
        <v>1250227.02</v>
      </c>
      <c r="Q459" s="19">
        <v>779127.02</v>
      </c>
      <c r="R459" s="13">
        <f t="shared" ref="R459:R522" si="100">P459-Q459</f>
        <v>471100</v>
      </c>
      <c r="S459" s="11"/>
      <c r="T459" s="19">
        <v>42278.18</v>
      </c>
      <c r="U459" s="11"/>
      <c r="V459" s="19">
        <v>1250227.02</v>
      </c>
      <c r="W459" s="19">
        <v>821405.2</v>
      </c>
      <c r="X459" s="19">
        <v>428821.82</v>
      </c>
      <c r="Y459" s="19">
        <f t="shared" ref="Y459:Y522" si="101">O459/D459</f>
        <v>6039.7440579710146</v>
      </c>
      <c r="Z459" s="19">
        <f t="shared" si="88"/>
        <v>72476.900289855083</v>
      </c>
      <c r="AA459" s="19">
        <f t="shared" si="89"/>
        <v>398623.09971014492</v>
      </c>
      <c r="AB459" s="19">
        <f t="shared" si="90"/>
        <v>72476.928695652168</v>
      </c>
      <c r="AC459" s="19">
        <f t="shared" si="91"/>
        <v>326146.17101449275</v>
      </c>
      <c r="AD459" s="19">
        <f t="shared" si="92"/>
        <v>72476.928695652168</v>
      </c>
      <c r="AE459" s="19">
        <f t="shared" si="93"/>
        <v>253669.24231884058</v>
      </c>
      <c r="AF459" s="19">
        <f t="shared" si="94"/>
        <v>72476.928695652168</v>
      </c>
      <c r="AG459" s="19">
        <f t="shared" si="95"/>
        <v>181192.31362318841</v>
      </c>
      <c r="AH459" s="19">
        <f t="shared" si="96"/>
        <v>72476.928695652168</v>
      </c>
      <c r="AI459" s="19">
        <f t="shared" si="97"/>
        <v>108715.38492753624</v>
      </c>
      <c r="AJ459" s="19">
        <f t="shared" si="98"/>
        <v>72476.928695652168</v>
      </c>
      <c r="AK459" s="20">
        <f t="shared" si="99"/>
        <v>36238.456231884076</v>
      </c>
    </row>
    <row r="460" spans="2:37" s="3" customFormat="1" ht="84.75" hidden="1" customHeight="1" outlineLevel="1" x14ac:dyDescent="0.2">
      <c r="B460" s="15" t="s">
        <v>504</v>
      </c>
      <c r="C460" s="16" t="s">
        <v>44</v>
      </c>
      <c r="D460" s="17">
        <v>207</v>
      </c>
      <c r="E460" s="10" t="s">
        <v>505</v>
      </c>
      <c r="F460" s="10" t="s">
        <v>86</v>
      </c>
      <c r="G460" s="11" t="s">
        <v>514</v>
      </c>
      <c r="H460" s="18" t="str">
        <f>IFERROR(INDEX(#REF!,MATCH(G460,#REF!,0)),G460)</f>
        <v>99116000014-УК НТМК</v>
      </c>
      <c r="I460" s="11"/>
      <c r="J460" s="11" t="s">
        <v>279</v>
      </c>
      <c r="K460" s="11"/>
      <c r="L460" s="11" t="s">
        <v>808</v>
      </c>
      <c r="M460" s="11">
        <v>0</v>
      </c>
      <c r="N460" s="19">
        <v>541128.01</v>
      </c>
      <c r="O460" s="19">
        <v>1250227.02</v>
      </c>
      <c r="P460" s="19">
        <v>1250227.02</v>
      </c>
      <c r="Q460" s="19">
        <v>779127.02</v>
      </c>
      <c r="R460" s="13">
        <f t="shared" si="100"/>
        <v>471100</v>
      </c>
      <c r="S460" s="11"/>
      <c r="T460" s="19">
        <v>42278.18</v>
      </c>
      <c r="U460" s="11"/>
      <c r="V460" s="19">
        <v>1250227.02</v>
      </c>
      <c r="W460" s="19">
        <v>821405.2</v>
      </c>
      <c r="X460" s="19">
        <v>428821.82</v>
      </c>
      <c r="Y460" s="19">
        <f t="shared" si="101"/>
        <v>6039.7440579710146</v>
      </c>
      <c r="Z460" s="19">
        <f t="shared" ref="Z460:Z523" si="102">MIN((T460+Y460*5),(P460-Q460))</f>
        <v>72476.900289855083</v>
      </c>
      <c r="AA460" s="19">
        <f t="shared" ref="AA460:AA523" si="103">P460-Q460-Z460</f>
        <v>398623.09971014492</v>
      </c>
      <c r="AB460" s="19">
        <f t="shared" ref="AB460:AB523" si="104">MIN(AA460,Y460*12)</f>
        <v>72476.928695652168</v>
      </c>
      <c r="AC460" s="19">
        <f t="shared" ref="AC460:AC523" si="105">AA460-AB460</f>
        <v>326146.17101449275</v>
      </c>
      <c r="AD460" s="19">
        <f t="shared" ref="AD460:AD523" si="106">MIN(AB460,AC460)</f>
        <v>72476.928695652168</v>
      </c>
      <c r="AE460" s="19">
        <f t="shared" ref="AE460:AE523" si="107">AC460-AD460</f>
        <v>253669.24231884058</v>
      </c>
      <c r="AF460" s="19">
        <f t="shared" ref="AF460:AF523" si="108">MIN(AD460,AE460)</f>
        <v>72476.928695652168</v>
      </c>
      <c r="AG460" s="19">
        <f t="shared" ref="AG460:AG523" si="109">AE460-AF460</f>
        <v>181192.31362318841</v>
      </c>
      <c r="AH460" s="19">
        <f t="shared" ref="AH460:AH523" si="110">MIN(AF460,AG460)</f>
        <v>72476.928695652168</v>
      </c>
      <c r="AI460" s="19">
        <f t="shared" ref="AI460:AI523" si="111">AG460-AH460</f>
        <v>108715.38492753624</v>
      </c>
      <c r="AJ460" s="19">
        <f t="shared" ref="AJ460:AJ523" si="112">MIN(AH460,AI460)</f>
        <v>72476.928695652168</v>
      </c>
      <c r="AK460" s="20">
        <f t="shared" ref="AK460:AK523" si="113">AI460-AJ460</f>
        <v>36238.456231884076</v>
      </c>
    </row>
    <row r="461" spans="2:37" s="3" customFormat="1" ht="84.75" hidden="1" customHeight="1" outlineLevel="1" x14ac:dyDescent="0.2">
      <c r="B461" s="15" t="s">
        <v>504</v>
      </c>
      <c r="C461" s="16" t="s">
        <v>44</v>
      </c>
      <c r="D461" s="17">
        <v>207</v>
      </c>
      <c r="E461" s="10" t="s">
        <v>505</v>
      </c>
      <c r="F461" s="10" t="s">
        <v>86</v>
      </c>
      <c r="G461" s="11" t="s">
        <v>515</v>
      </c>
      <c r="H461" s="18" t="str">
        <f>IFERROR(INDEX(#REF!,MATCH(G461,#REF!,0)),G461)</f>
        <v>99116000015-УК НТМК</v>
      </c>
      <c r="I461" s="11"/>
      <c r="J461" s="11" t="s">
        <v>279</v>
      </c>
      <c r="K461" s="11"/>
      <c r="L461" s="11" t="s">
        <v>808</v>
      </c>
      <c r="M461" s="11">
        <v>0</v>
      </c>
      <c r="N461" s="19">
        <v>541128.01</v>
      </c>
      <c r="O461" s="19">
        <v>1250227.02</v>
      </c>
      <c r="P461" s="19">
        <v>1250227.02</v>
      </c>
      <c r="Q461" s="19">
        <v>779127.02</v>
      </c>
      <c r="R461" s="13">
        <f t="shared" si="100"/>
        <v>471100</v>
      </c>
      <c r="S461" s="11"/>
      <c r="T461" s="19">
        <v>42278.18</v>
      </c>
      <c r="U461" s="11"/>
      <c r="V461" s="19">
        <v>1250227.02</v>
      </c>
      <c r="W461" s="19">
        <v>821405.2</v>
      </c>
      <c r="X461" s="19">
        <v>428821.82</v>
      </c>
      <c r="Y461" s="19">
        <f t="shared" si="101"/>
        <v>6039.7440579710146</v>
      </c>
      <c r="Z461" s="19">
        <f t="shared" si="102"/>
        <v>72476.900289855083</v>
      </c>
      <c r="AA461" s="19">
        <f t="shared" si="103"/>
        <v>398623.09971014492</v>
      </c>
      <c r="AB461" s="19">
        <f t="shared" si="104"/>
        <v>72476.928695652168</v>
      </c>
      <c r="AC461" s="19">
        <f t="shared" si="105"/>
        <v>326146.17101449275</v>
      </c>
      <c r="AD461" s="19">
        <f t="shared" si="106"/>
        <v>72476.928695652168</v>
      </c>
      <c r="AE461" s="19">
        <f t="shared" si="107"/>
        <v>253669.24231884058</v>
      </c>
      <c r="AF461" s="19">
        <f t="shared" si="108"/>
        <v>72476.928695652168</v>
      </c>
      <c r="AG461" s="19">
        <f t="shared" si="109"/>
        <v>181192.31362318841</v>
      </c>
      <c r="AH461" s="19">
        <f t="shared" si="110"/>
        <v>72476.928695652168</v>
      </c>
      <c r="AI461" s="19">
        <f t="shared" si="111"/>
        <v>108715.38492753624</v>
      </c>
      <c r="AJ461" s="19">
        <f t="shared" si="112"/>
        <v>72476.928695652168</v>
      </c>
      <c r="AK461" s="20">
        <f t="shared" si="113"/>
        <v>36238.456231884076</v>
      </c>
    </row>
    <row r="462" spans="2:37" s="3" customFormat="1" ht="84.75" hidden="1" customHeight="1" outlineLevel="1" x14ac:dyDescent="0.2">
      <c r="B462" s="15" t="s">
        <v>504</v>
      </c>
      <c r="C462" s="16" t="s">
        <v>44</v>
      </c>
      <c r="D462" s="17">
        <v>207</v>
      </c>
      <c r="E462" s="10" t="s">
        <v>505</v>
      </c>
      <c r="F462" s="10" t="s">
        <v>86</v>
      </c>
      <c r="G462" s="11" t="s">
        <v>516</v>
      </c>
      <c r="H462" s="18" t="str">
        <f>IFERROR(INDEX(#REF!,MATCH(G462,#REF!,0)),G462)</f>
        <v>99116000016-УК НТМК</v>
      </c>
      <c r="I462" s="11"/>
      <c r="J462" s="11" t="s">
        <v>279</v>
      </c>
      <c r="K462" s="11"/>
      <c r="L462" s="11" t="s">
        <v>808</v>
      </c>
      <c r="M462" s="11">
        <v>0</v>
      </c>
      <c r="N462" s="19">
        <v>541128.01</v>
      </c>
      <c r="O462" s="19">
        <v>1250227.02</v>
      </c>
      <c r="P462" s="19">
        <v>1250227.02</v>
      </c>
      <c r="Q462" s="19">
        <v>779127.02</v>
      </c>
      <c r="R462" s="13">
        <f t="shared" si="100"/>
        <v>471100</v>
      </c>
      <c r="S462" s="11"/>
      <c r="T462" s="19">
        <v>42278.18</v>
      </c>
      <c r="U462" s="11"/>
      <c r="V462" s="19">
        <v>1250227.02</v>
      </c>
      <c r="W462" s="19">
        <v>821405.2</v>
      </c>
      <c r="X462" s="19">
        <v>428821.82</v>
      </c>
      <c r="Y462" s="19">
        <f t="shared" si="101"/>
        <v>6039.7440579710146</v>
      </c>
      <c r="Z462" s="19">
        <f t="shared" si="102"/>
        <v>72476.900289855083</v>
      </c>
      <c r="AA462" s="19">
        <f t="shared" si="103"/>
        <v>398623.09971014492</v>
      </c>
      <c r="AB462" s="19">
        <f t="shared" si="104"/>
        <v>72476.928695652168</v>
      </c>
      <c r="AC462" s="19">
        <f t="shared" si="105"/>
        <v>326146.17101449275</v>
      </c>
      <c r="AD462" s="19">
        <f t="shared" si="106"/>
        <v>72476.928695652168</v>
      </c>
      <c r="AE462" s="19">
        <f t="shared" si="107"/>
        <v>253669.24231884058</v>
      </c>
      <c r="AF462" s="19">
        <f t="shared" si="108"/>
        <v>72476.928695652168</v>
      </c>
      <c r="AG462" s="19">
        <f t="shared" si="109"/>
        <v>181192.31362318841</v>
      </c>
      <c r="AH462" s="19">
        <f t="shared" si="110"/>
        <v>72476.928695652168</v>
      </c>
      <c r="AI462" s="19">
        <f t="shared" si="111"/>
        <v>108715.38492753624</v>
      </c>
      <c r="AJ462" s="19">
        <f t="shared" si="112"/>
        <v>72476.928695652168</v>
      </c>
      <c r="AK462" s="20">
        <f t="shared" si="113"/>
        <v>36238.456231884076</v>
      </c>
    </row>
    <row r="463" spans="2:37" s="3" customFormat="1" ht="84.75" hidden="1" customHeight="1" outlineLevel="1" x14ac:dyDescent="0.2">
      <c r="B463" s="15" t="s">
        <v>504</v>
      </c>
      <c r="C463" s="16" t="s">
        <v>44</v>
      </c>
      <c r="D463" s="17">
        <v>207</v>
      </c>
      <c r="E463" s="10" t="s">
        <v>505</v>
      </c>
      <c r="F463" s="10" t="s">
        <v>86</v>
      </c>
      <c r="G463" s="11" t="s">
        <v>517</v>
      </c>
      <c r="H463" s="18" t="str">
        <f>IFERROR(INDEX(#REF!,MATCH(G463,#REF!,0)),G463)</f>
        <v>99116000017-УК НТМК</v>
      </c>
      <c r="I463" s="11"/>
      <c r="J463" s="11" t="s">
        <v>279</v>
      </c>
      <c r="K463" s="11"/>
      <c r="L463" s="11" t="s">
        <v>808</v>
      </c>
      <c r="M463" s="11">
        <v>0</v>
      </c>
      <c r="N463" s="19">
        <v>541128.01</v>
      </c>
      <c r="O463" s="19">
        <v>1250227.02</v>
      </c>
      <c r="P463" s="19">
        <v>1250227.02</v>
      </c>
      <c r="Q463" s="19">
        <v>779127.02</v>
      </c>
      <c r="R463" s="13">
        <f t="shared" si="100"/>
        <v>471100</v>
      </c>
      <c r="S463" s="11"/>
      <c r="T463" s="19">
        <v>42278.18</v>
      </c>
      <c r="U463" s="11"/>
      <c r="V463" s="19">
        <v>1250227.02</v>
      </c>
      <c r="W463" s="19">
        <v>821405.2</v>
      </c>
      <c r="X463" s="19">
        <v>428821.82</v>
      </c>
      <c r="Y463" s="19">
        <f t="shared" si="101"/>
        <v>6039.7440579710146</v>
      </c>
      <c r="Z463" s="19">
        <f t="shared" si="102"/>
        <v>72476.900289855083</v>
      </c>
      <c r="AA463" s="19">
        <f t="shared" si="103"/>
        <v>398623.09971014492</v>
      </c>
      <c r="AB463" s="19">
        <f t="shared" si="104"/>
        <v>72476.928695652168</v>
      </c>
      <c r="AC463" s="19">
        <f t="shared" si="105"/>
        <v>326146.17101449275</v>
      </c>
      <c r="AD463" s="19">
        <f t="shared" si="106"/>
        <v>72476.928695652168</v>
      </c>
      <c r="AE463" s="19">
        <f t="shared" si="107"/>
        <v>253669.24231884058</v>
      </c>
      <c r="AF463" s="19">
        <f t="shared" si="108"/>
        <v>72476.928695652168</v>
      </c>
      <c r="AG463" s="19">
        <f t="shared" si="109"/>
        <v>181192.31362318841</v>
      </c>
      <c r="AH463" s="19">
        <f t="shared" si="110"/>
        <v>72476.928695652168</v>
      </c>
      <c r="AI463" s="19">
        <f t="shared" si="111"/>
        <v>108715.38492753624</v>
      </c>
      <c r="AJ463" s="19">
        <f t="shared" si="112"/>
        <v>72476.928695652168</v>
      </c>
      <c r="AK463" s="20">
        <f t="shared" si="113"/>
        <v>36238.456231884076</v>
      </c>
    </row>
    <row r="464" spans="2:37" s="3" customFormat="1" ht="84.75" hidden="1" customHeight="1" outlineLevel="1" x14ac:dyDescent="0.2">
      <c r="B464" s="15" t="s">
        <v>504</v>
      </c>
      <c r="C464" s="16" t="s">
        <v>44</v>
      </c>
      <c r="D464" s="17">
        <v>207</v>
      </c>
      <c r="E464" s="10" t="s">
        <v>505</v>
      </c>
      <c r="F464" s="10" t="s">
        <v>86</v>
      </c>
      <c r="G464" s="11" t="s">
        <v>518</v>
      </c>
      <c r="H464" s="18" t="str">
        <f>IFERROR(INDEX(#REF!,MATCH(G464,#REF!,0)),G464)</f>
        <v>99116000018-УК НТМК</v>
      </c>
      <c r="I464" s="11"/>
      <c r="J464" s="11" t="s">
        <v>279</v>
      </c>
      <c r="K464" s="11"/>
      <c r="L464" s="11" t="s">
        <v>808</v>
      </c>
      <c r="M464" s="11">
        <v>0</v>
      </c>
      <c r="N464" s="19">
        <v>541128.01</v>
      </c>
      <c r="O464" s="19">
        <v>1250227.02</v>
      </c>
      <c r="P464" s="19">
        <v>1250227.02</v>
      </c>
      <c r="Q464" s="19">
        <v>779127.02</v>
      </c>
      <c r="R464" s="13">
        <f t="shared" si="100"/>
        <v>471100</v>
      </c>
      <c r="S464" s="11"/>
      <c r="T464" s="19">
        <v>42278.18</v>
      </c>
      <c r="U464" s="11"/>
      <c r="V464" s="19">
        <v>1250227.02</v>
      </c>
      <c r="W464" s="19">
        <v>821405.2</v>
      </c>
      <c r="X464" s="19">
        <v>428821.82</v>
      </c>
      <c r="Y464" s="19">
        <f t="shared" si="101"/>
        <v>6039.7440579710146</v>
      </c>
      <c r="Z464" s="19">
        <f t="shared" si="102"/>
        <v>72476.900289855083</v>
      </c>
      <c r="AA464" s="19">
        <f t="shared" si="103"/>
        <v>398623.09971014492</v>
      </c>
      <c r="AB464" s="19">
        <f t="shared" si="104"/>
        <v>72476.928695652168</v>
      </c>
      <c r="AC464" s="19">
        <f t="shared" si="105"/>
        <v>326146.17101449275</v>
      </c>
      <c r="AD464" s="19">
        <f t="shared" si="106"/>
        <v>72476.928695652168</v>
      </c>
      <c r="AE464" s="19">
        <f t="shared" si="107"/>
        <v>253669.24231884058</v>
      </c>
      <c r="AF464" s="19">
        <f t="shared" si="108"/>
        <v>72476.928695652168</v>
      </c>
      <c r="AG464" s="19">
        <f t="shared" si="109"/>
        <v>181192.31362318841</v>
      </c>
      <c r="AH464" s="19">
        <f t="shared" si="110"/>
        <v>72476.928695652168</v>
      </c>
      <c r="AI464" s="19">
        <f t="shared" si="111"/>
        <v>108715.38492753624</v>
      </c>
      <c r="AJ464" s="19">
        <f t="shared" si="112"/>
        <v>72476.928695652168</v>
      </c>
      <c r="AK464" s="20">
        <f t="shared" si="113"/>
        <v>36238.456231884076</v>
      </c>
    </row>
    <row r="465" spans="2:37" s="3" customFormat="1" ht="84.75" hidden="1" customHeight="1" outlineLevel="1" x14ac:dyDescent="0.2">
      <c r="B465" s="15" t="s">
        <v>504</v>
      </c>
      <c r="C465" s="16" t="s">
        <v>44</v>
      </c>
      <c r="D465" s="17">
        <v>207</v>
      </c>
      <c r="E465" s="10" t="s">
        <v>505</v>
      </c>
      <c r="F465" s="10" t="s">
        <v>86</v>
      </c>
      <c r="G465" s="11" t="s">
        <v>519</v>
      </c>
      <c r="H465" s="18" t="str">
        <f>IFERROR(INDEX(#REF!,MATCH(G465,#REF!,0)),G465)</f>
        <v>99116000019-УК НТМК</v>
      </c>
      <c r="I465" s="11"/>
      <c r="J465" s="11" t="s">
        <v>279</v>
      </c>
      <c r="K465" s="11"/>
      <c r="L465" s="11" t="s">
        <v>808</v>
      </c>
      <c r="M465" s="11">
        <v>0</v>
      </c>
      <c r="N465" s="19">
        <v>541128.01</v>
      </c>
      <c r="O465" s="19">
        <v>1250227.05</v>
      </c>
      <c r="P465" s="19">
        <v>1250227.05</v>
      </c>
      <c r="Q465" s="19">
        <v>779127.05</v>
      </c>
      <c r="R465" s="13">
        <f t="shared" si="100"/>
        <v>471100</v>
      </c>
      <c r="S465" s="11"/>
      <c r="T465" s="19">
        <v>42278.18</v>
      </c>
      <c r="U465" s="11"/>
      <c r="V465" s="19">
        <v>1250227.05</v>
      </c>
      <c r="W465" s="19">
        <v>821405.23</v>
      </c>
      <c r="X465" s="19">
        <v>428821.82</v>
      </c>
      <c r="Y465" s="19">
        <f t="shared" si="101"/>
        <v>6039.7442028985506</v>
      </c>
      <c r="Z465" s="19">
        <f t="shared" si="102"/>
        <v>72476.90101449276</v>
      </c>
      <c r="AA465" s="19">
        <f t="shared" si="103"/>
        <v>398623.09898550727</v>
      </c>
      <c r="AB465" s="19">
        <f t="shared" si="104"/>
        <v>72476.930434782611</v>
      </c>
      <c r="AC465" s="19">
        <f t="shared" si="105"/>
        <v>326146.16855072463</v>
      </c>
      <c r="AD465" s="19">
        <f t="shared" si="106"/>
        <v>72476.930434782611</v>
      </c>
      <c r="AE465" s="19">
        <f t="shared" si="107"/>
        <v>253669.23811594202</v>
      </c>
      <c r="AF465" s="19">
        <f t="shared" si="108"/>
        <v>72476.930434782611</v>
      </c>
      <c r="AG465" s="19">
        <f t="shared" si="109"/>
        <v>181192.30768115941</v>
      </c>
      <c r="AH465" s="19">
        <f t="shared" si="110"/>
        <v>72476.930434782611</v>
      </c>
      <c r="AI465" s="19">
        <f t="shared" si="111"/>
        <v>108715.3772463768</v>
      </c>
      <c r="AJ465" s="19">
        <f t="shared" si="112"/>
        <v>72476.930434782611</v>
      </c>
      <c r="AK465" s="20">
        <f t="shared" si="113"/>
        <v>36238.446811594185</v>
      </c>
    </row>
    <row r="466" spans="2:37" s="3" customFormat="1" ht="42.75" hidden="1" customHeight="1" outlineLevel="1" x14ac:dyDescent="0.2">
      <c r="B466" s="15" t="s">
        <v>520</v>
      </c>
      <c r="C466" s="16" t="s">
        <v>44</v>
      </c>
      <c r="D466" s="17">
        <v>207</v>
      </c>
      <c r="E466" s="10" t="s">
        <v>138</v>
      </c>
      <c r="F466" s="10" t="s">
        <v>86</v>
      </c>
      <c r="G466" s="11" t="s">
        <v>521</v>
      </c>
      <c r="H466" s="18" t="str">
        <f>IFERROR(INDEX(#REF!,MATCH(G466,#REF!,0)),G466)</f>
        <v>33000000016-УК НТМК</v>
      </c>
      <c r="I466" s="11"/>
      <c r="J466" s="11" t="s">
        <v>279</v>
      </c>
      <c r="K466" s="11"/>
      <c r="L466" s="11" t="s">
        <v>808</v>
      </c>
      <c r="M466" s="11">
        <v>0</v>
      </c>
      <c r="N466" s="19">
        <v>1869060.6</v>
      </c>
      <c r="O466" s="19">
        <v>2499922.94</v>
      </c>
      <c r="P466" s="19">
        <v>2499922.94</v>
      </c>
      <c r="Q466" s="19">
        <v>1557922.94</v>
      </c>
      <c r="R466" s="13">
        <f t="shared" si="100"/>
        <v>942000</v>
      </c>
      <c r="S466" s="11"/>
      <c r="T466" s="19">
        <v>84538.44</v>
      </c>
      <c r="U466" s="11"/>
      <c r="V466" s="19">
        <v>2499922.94</v>
      </c>
      <c r="W466" s="19">
        <v>1642461.38</v>
      </c>
      <c r="X466" s="19">
        <v>857461.56</v>
      </c>
      <c r="Y466" s="19">
        <f t="shared" si="101"/>
        <v>12076.922415458937</v>
      </c>
      <c r="Z466" s="19">
        <f t="shared" si="102"/>
        <v>144923.05207729468</v>
      </c>
      <c r="AA466" s="19">
        <f t="shared" si="103"/>
        <v>797076.94792270532</v>
      </c>
      <c r="AB466" s="19">
        <f t="shared" si="104"/>
        <v>144923.06898550724</v>
      </c>
      <c r="AC466" s="19">
        <f t="shared" si="105"/>
        <v>652153.87893719808</v>
      </c>
      <c r="AD466" s="19">
        <f t="shared" si="106"/>
        <v>144923.06898550724</v>
      </c>
      <c r="AE466" s="19">
        <f t="shared" si="107"/>
        <v>507230.80995169084</v>
      </c>
      <c r="AF466" s="19">
        <f t="shared" si="108"/>
        <v>144923.06898550724</v>
      </c>
      <c r="AG466" s="19">
        <f t="shared" si="109"/>
        <v>362307.7409661836</v>
      </c>
      <c r="AH466" s="19">
        <f t="shared" si="110"/>
        <v>144923.06898550724</v>
      </c>
      <c r="AI466" s="19">
        <f t="shared" si="111"/>
        <v>217384.67198067636</v>
      </c>
      <c r="AJ466" s="19">
        <f t="shared" si="112"/>
        <v>144923.06898550724</v>
      </c>
      <c r="AK466" s="20">
        <f t="shared" si="113"/>
        <v>72461.602995169116</v>
      </c>
    </row>
    <row r="467" spans="2:37" s="3" customFormat="1" ht="63.75" hidden="1" customHeight="1" outlineLevel="1" x14ac:dyDescent="0.2">
      <c r="B467" s="15" t="s">
        <v>522</v>
      </c>
      <c r="C467" s="16" t="s">
        <v>44</v>
      </c>
      <c r="D467" s="17">
        <v>207</v>
      </c>
      <c r="E467" s="10" t="s">
        <v>92</v>
      </c>
      <c r="F467" s="10" t="s">
        <v>93</v>
      </c>
      <c r="G467" s="11" t="s">
        <v>523</v>
      </c>
      <c r="H467" s="18" t="str">
        <f>IFERROR(INDEX(#REF!,MATCH(G467,#REF!,0)),G467)</f>
        <v>33000000017-УК НТМК</v>
      </c>
      <c r="I467" s="11"/>
      <c r="J467" s="11" t="s">
        <v>279</v>
      </c>
      <c r="K467" s="11"/>
      <c r="L467" s="11" t="s">
        <v>808</v>
      </c>
      <c r="M467" s="11">
        <v>0</v>
      </c>
      <c r="N467" s="19">
        <v>2558304</v>
      </c>
      <c r="O467" s="19">
        <v>3421869.05</v>
      </c>
      <c r="P467" s="19">
        <v>3421869.05</v>
      </c>
      <c r="Q467" s="19">
        <v>2132469.0499999998</v>
      </c>
      <c r="R467" s="13">
        <f t="shared" si="100"/>
        <v>1289400</v>
      </c>
      <c r="S467" s="11"/>
      <c r="T467" s="19">
        <v>115715.39</v>
      </c>
      <c r="U467" s="11"/>
      <c r="V467" s="19">
        <v>3421869.05</v>
      </c>
      <c r="W467" s="19">
        <v>2248184.44</v>
      </c>
      <c r="X467" s="19">
        <v>1173684.6100000001</v>
      </c>
      <c r="Y467" s="19">
        <f t="shared" si="101"/>
        <v>16530.768357487923</v>
      </c>
      <c r="Z467" s="19">
        <f t="shared" si="102"/>
        <v>198369.23178743961</v>
      </c>
      <c r="AA467" s="19">
        <f t="shared" si="103"/>
        <v>1091030.7682125603</v>
      </c>
      <c r="AB467" s="19">
        <f t="shared" si="104"/>
        <v>198369.22028985509</v>
      </c>
      <c r="AC467" s="19">
        <f t="shared" si="105"/>
        <v>892661.5479227053</v>
      </c>
      <c r="AD467" s="19">
        <f t="shared" si="106"/>
        <v>198369.22028985509</v>
      </c>
      <c r="AE467" s="19">
        <f t="shared" si="107"/>
        <v>694292.32763285027</v>
      </c>
      <c r="AF467" s="19">
        <f t="shared" si="108"/>
        <v>198369.22028985509</v>
      </c>
      <c r="AG467" s="19">
        <f t="shared" si="109"/>
        <v>495923.10734299518</v>
      </c>
      <c r="AH467" s="19">
        <f t="shared" si="110"/>
        <v>198369.22028985509</v>
      </c>
      <c r="AI467" s="19">
        <f t="shared" si="111"/>
        <v>297553.88705314009</v>
      </c>
      <c r="AJ467" s="19">
        <f t="shared" si="112"/>
        <v>198369.22028985509</v>
      </c>
      <c r="AK467" s="20">
        <f t="shared" si="113"/>
        <v>99184.666763285</v>
      </c>
    </row>
    <row r="468" spans="2:37" s="3" customFormat="1" ht="53.25" hidden="1" customHeight="1" outlineLevel="1" x14ac:dyDescent="0.2">
      <c r="B468" s="15" t="s">
        <v>524</v>
      </c>
      <c r="C468" s="16" t="s">
        <v>44</v>
      </c>
      <c r="D468" s="17">
        <v>207</v>
      </c>
      <c r="E468" s="10" t="s">
        <v>525</v>
      </c>
      <c r="F468" s="10" t="s">
        <v>93</v>
      </c>
      <c r="G468" s="11" t="s">
        <v>526</v>
      </c>
      <c r="H468" s="18" t="str">
        <f>IFERROR(INDEX(#REF!,MATCH(G468,#REF!,0)),G468)</f>
        <v>33000000028-УК НТМК</v>
      </c>
      <c r="I468" s="11"/>
      <c r="J468" s="11" t="s">
        <v>279</v>
      </c>
      <c r="K468" s="11"/>
      <c r="L468" s="11" t="s">
        <v>808</v>
      </c>
      <c r="M468" s="11">
        <v>0</v>
      </c>
      <c r="N468" s="19">
        <v>133099.85</v>
      </c>
      <c r="O468" s="19">
        <v>331730.78999999998</v>
      </c>
      <c r="P468" s="19">
        <v>331730.78999999998</v>
      </c>
      <c r="Q468" s="19">
        <v>206730.79</v>
      </c>
      <c r="R468" s="13">
        <f t="shared" si="100"/>
        <v>124999.99999999997</v>
      </c>
      <c r="S468" s="11"/>
      <c r="T468" s="19">
        <v>11217.92</v>
      </c>
      <c r="U468" s="11"/>
      <c r="V468" s="19">
        <v>331730.78999999998</v>
      </c>
      <c r="W468" s="19">
        <v>217948.71</v>
      </c>
      <c r="X468" s="19">
        <v>113782.08</v>
      </c>
      <c r="Y468" s="19">
        <f t="shared" si="101"/>
        <v>1602.5642028985505</v>
      </c>
      <c r="Z468" s="19">
        <f t="shared" si="102"/>
        <v>19230.741014492753</v>
      </c>
      <c r="AA468" s="19">
        <f t="shared" si="103"/>
        <v>105769.25898550721</v>
      </c>
      <c r="AB468" s="19">
        <f t="shared" si="104"/>
        <v>19230.770434782607</v>
      </c>
      <c r="AC468" s="19">
        <f t="shared" si="105"/>
        <v>86538.488550724607</v>
      </c>
      <c r="AD468" s="19">
        <f t="shared" si="106"/>
        <v>19230.770434782607</v>
      </c>
      <c r="AE468" s="19">
        <f t="shared" si="107"/>
        <v>67307.718115942</v>
      </c>
      <c r="AF468" s="19">
        <f t="shared" si="108"/>
        <v>19230.770434782607</v>
      </c>
      <c r="AG468" s="19">
        <f t="shared" si="109"/>
        <v>48076.947681159392</v>
      </c>
      <c r="AH468" s="19">
        <f t="shared" si="110"/>
        <v>19230.770434782607</v>
      </c>
      <c r="AI468" s="19">
        <f t="shared" si="111"/>
        <v>28846.177246376785</v>
      </c>
      <c r="AJ468" s="19">
        <f t="shared" si="112"/>
        <v>19230.770434782607</v>
      </c>
      <c r="AK468" s="20">
        <f t="shared" si="113"/>
        <v>9615.4068115941773</v>
      </c>
    </row>
    <row r="469" spans="2:37" s="3" customFormat="1" ht="63.75" hidden="1" customHeight="1" outlineLevel="1" x14ac:dyDescent="0.2">
      <c r="B469" s="15" t="s">
        <v>527</v>
      </c>
      <c r="C469" s="16" t="s">
        <v>44</v>
      </c>
      <c r="D469" s="17">
        <v>207</v>
      </c>
      <c r="E469" s="10" t="s">
        <v>528</v>
      </c>
      <c r="F469" s="10" t="s">
        <v>283</v>
      </c>
      <c r="G469" s="11" t="s">
        <v>529</v>
      </c>
      <c r="H469" s="18" t="str">
        <f>IFERROR(INDEX(#REF!,MATCH(G469,#REF!,0)),G469)</f>
        <v>33000000033-УК НТМК</v>
      </c>
      <c r="I469" s="11"/>
      <c r="J469" s="11" t="s">
        <v>279</v>
      </c>
      <c r="K469" s="11"/>
      <c r="L469" s="11" t="s">
        <v>808</v>
      </c>
      <c r="M469" s="11">
        <v>0</v>
      </c>
      <c r="N469" s="19">
        <v>272554.75</v>
      </c>
      <c r="O469" s="19">
        <v>331465.32</v>
      </c>
      <c r="P469" s="19">
        <v>331465.32</v>
      </c>
      <c r="Q469" s="19">
        <v>206565.32</v>
      </c>
      <c r="R469" s="13">
        <f t="shared" si="100"/>
        <v>124900</v>
      </c>
      <c r="S469" s="11"/>
      <c r="T469" s="19">
        <v>11208.96</v>
      </c>
      <c r="U469" s="11"/>
      <c r="V469" s="19">
        <v>331465.32</v>
      </c>
      <c r="W469" s="19">
        <v>217774.28</v>
      </c>
      <c r="X469" s="19">
        <v>113691.04</v>
      </c>
      <c r="Y469" s="19">
        <f t="shared" si="101"/>
        <v>1601.2817391304347</v>
      </c>
      <c r="Z469" s="19">
        <f t="shared" si="102"/>
        <v>19215.368695652171</v>
      </c>
      <c r="AA469" s="19">
        <f t="shared" si="103"/>
        <v>105684.63130434783</v>
      </c>
      <c r="AB469" s="19">
        <f t="shared" si="104"/>
        <v>19215.380869565219</v>
      </c>
      <c r="AC469" s="19">
        <f t="shared" si="105"/>
        <v>86469.250434782618</v>
      </c>
      <c r="AD469" s="19">
        <f t="shared" si="106"/>
        <v>19215.380869565219</v>
      </c>
      <c r="AE469" s="19">
        <f t="shared" si="107"/>
        <v>67253.869565217406</v>
      </c>
      <c r="AF469" s="19">
        <f t="shared" si="108"/>
        <v>19215.380869565219</v>
      </c>
      <c r="AG469" s="19">
        <f t="shared" si="109"/>
        <v>48038.488695652188</v>
      </c>
      <c r="AH469" s="19">
        <f t="shared" si="110"/>
        <v>19215.380869565219</v>
      </c>
      <c r="AI469" s="19">
        <f t="shared" si="111"/>
        <v>28823.107826086969</v>
      </c>
      <c r="AJ469" s="19">
        <f t="shared" si="112"/>
        <v>19215.380869565219</v>
      </c>
      <c r="AK469" s="20">
        <f t="shared" si="113"/>
        <v>9607.7269565217503</v>
      </c>
    </row>
    <row r="470" spans="2:37" s="3" customFormat="1" ht="53.25" hidden="1" customHeight="1" outlineLevel="1" x14ac:dyDescent="0.2">
      <c r="B470" s="15" t="s">
        <v>141</v>
      </c>
      <c r="C470" s="16" t="s">
        <v>44</v>
      </c>
      <c r="D470" s="17">
        <v>207</v>
      </c>
      <c r="E470" s="10" t="s">
        <v>142</v>
      </c>
      <c r="F470" s="10" t="s">
        <v>93</v>
      </c>
      <c r="G470" s="11" t="s">
        <v>530</v>
      </c>
      <c r="H470" s="18" t="str">
        <f>IFERROR(INDEX(#REF!,MATCH(G470,#REF!,0)),G470)</f>
        <v>33000000039-УК НТМК</v>
      </c>
      <c r="I470" s="11"/>
      <c r="J470" s="11" t="s">
        <v>279</v>
      </c>
      <c r="K470" s="11"/>
      <c r="L470" s="11" t="s">
        <v>808</v>
      </c>
      <c r="M470" s="11">
        <v>0</v>
      </c>
      <c r="N470" s="19">
        <v>41775</v>
      </c>
      <c r="O470" s="19">
        <v>48299.92</v>
      </c>
      <c r="P470" s="19">
        <v>48299.92</v>
      </c>
      <c r="Q470" s="19">
        <v>30099.919999999998</v>
      </c>
      <c r="R470" s="13">
        <f t="shared" si="100"/>
        <v>18200</v>
      </c>
      <c r="S470" s="11"/>
      <c r="T470" s="19">
        <v>1633.31</v>
      </c>
      <c r="U470" s="11"/>
      <c r="V470" s="19">
        <v>48299.92</v>
      </c>
      <c r="W470" s="19">
        <v>31733.23</v>
      </c>
      <c r="X470" s="19">
        <v>16566.689999999999</v>
      </c>
      <c r="Y470" s="19">
        <f t="shared" si="101"/>
        <v>233.33294685990339</v>
      </c>
      <c r="Z470" s="19">
        <f t="shared" si="102"/>
        <v>2799.974734299517</v>
      </c>
      <c r="AA470" s="19">
        <f t="shared" si="103"/>
        <v>15400.025265700482</v>
      </c>
      <c r="AB470" s="19">
        <f t="shared" si="104"/>
        <v>2799.9953623188408</v>
      </c>
      <c r="AC470" s="19">
        <f t="shared" si="105"/>
        <v>12600.029903381641</v>
      </c>
      <c r="AD470" s="19">
        <f t="shared" si="106"/>
        <v>2799.9953623188408</v>
      </c>
      <c r="AE470" s="19">
        <f t="shared" si="107"/>
        <v>9800.0345410627997</v>
      </c>
      <c r="AF470" s="19">
        <f t="shared" si="108"/>
        <v>2799.9953623188408</v>
      </c>
      <c r="AG470" s="19">
        <f t="shared" si="109"/>
        <v>7000.0391787439585</v>
      </c>
      <c r="AH470" s="19">
        <f t="shared" si="110"/>
        <v>2799.9953623188408</v>
      </c>
      <c r="AI470" s="19">
        <f t="shared" si="111"/>
        <v>4200.0438164251173</v>
      </c>
      <c r="AJ470" s="19">
        <f t="shared" si="112"/>
        <v>2799.9953623188408</v>
      </c>
      <c r="AK470" s="20">
        <f t="shared" si="113"/>
        <v>1400.0484541062765</v>
      </c>
    </row>
    <row r="471" spans="2:37" s="3" customFormat="1" ht="53.25" hidden="1" customHeight="1" outlineLevel="1" x14ac:dyDescent="0.2">
      <c r="B471" s="15" t="s">
        <v>141</v>
      </c>
      <c r="C471" s="16" t="s">
        <v>44</v>
      </c>
      <c r="D471" s="17">
        <v>207</v>
      </c>
      <c r="E471" s="10" t="s">
        <v>142</v>
      </c>
      <c r="F471" s="10" t="s">
        <v>93</v>
      </c>
      <c r="G471" s="11" t="s">
        <v>531</v>
      </c>
      <c r="H471" s="18" t="str">
        <f>IFERROR(INDEX(#REF!,MATCH(G471,#REF!,0)),G471)</f>
        <v>33000000040-УК НТМК</v>
      </c>
      <c r="I471" s="11"/>
      <c r="J471" s="11" t="s">
        <v>279</v>
      </c>
      <c r="K471" s="11"/>
      <c r="L471" s="11" t="s">
        <v>808</v>
      </c>
      <c r="M471" s="11">
        <v>0</v>
      </c>
      <c r="N471" s="19">
        <v>41775</v>
      </c>
      <c r="O471" s="19">
        <v>48299.92</v>
      </c>
      <c r="P471" s="19">
        <v>48299.92</v>
      </c>
      <c r="Q471" s="19">
        <v>30099.919999999998</v>
      </c>
      <c r="R471" s="13">
        <f t="shared" si="100"/>
        <v>18200</v>
      </c>
      <c r="S471" s="11"/>
      <c r="T471" s="19">
        <v>1633.31</v>
      </c>
      <c r="U471" s="11"/>
      <c r="V471" s="19">
        <v>48299.92</v>
      </c>
      <c r="W471" s="19">
        <v>31733.23</v>
      </c>
      <c r="X471" s="19">
        <v>16566.689999999999</v>
      </c>
      <c r="Y471" s="19">
        <f t="shared" si="101"/>
        <v>233.33294685990339</v>
      </c>
      <c r="Z471" s="19">
        <f t="shared" si="102"/>
        <v>2799.974734299517</v>
      </c>
      <c r="AA471" s="19">
        <f t="shared" si="103"/>
        <v>15400.025265700482</v>
      </c>
      <c r="AB471" s="19">
        <f t="shared" si="104"/>
        <v>2799.9953623188408</v>
      </c>
      <c r="AC471" s="19">
        <f t="shared" si="105"/>
        <v>12600.029903381641</v>
      </c>
      <c r="AD471" s="19">
        <f t="shared" si="106"/>
        <v>2799.9953623188408</v>
      </c>
      <c r="AE471" s="19">
        <f t="shared" si="107"/>
        <v>9800.0345410627997</v>
      </c>
      <c r="AF471" s="19">
        <f t="shared" si="108"/>
        <v>2799.9953623188408</v>
      </c>
      <c r="AG471" s="19">
        <f t="shared" si="109"/>
        <v>7000.0391787439585</v>
      </c>
      <c r="AH471" s="19">
        <f t="shared" si="110"/>
        <v>2799.9953623188408</v>
      </c>
      <c r="AI471" s="19">
        <f t="shared" si="111"/>
        <v>4200.0438164251173</v>
      </c>
      <c r="AJ471" s="19">
        <f t="shared" si="112"/>
        <v>2799.9953623188408</v>
      </c>
      <c r="AK471" s="20">
        <f t="shared" si="113"/>
        <v>1400.0484541062765</v>
      </c>
    </row>
    <row r="472" spans="2:37" s="3" customFormat="1" ht="53.25" hidden="1" customHeight="1" outlineLevel="1" x14ac:dyDescent="0.2">
      <c r="B472" s="15" t="s">
        <v>141</v>
      </c>
      <c r="C472" s="16" t="s">
        <v>44</v>
      </c>
      <c r="D472" s="17">
        <v>207</v>
      </c>
      <c r="E472" s="10" t="s">
        <v>142</v>
      </c>
      <c r="F472" s="10" t="s">
        <v>93</v>
      </c>
      <c r="G472" s="11" t="s">
        <v>532</v>
      </c>
      <c r="H472" s="18" t="str">
        <f>IFERROR(INDEX(#REF!,MATCH(G472,#REF!,0)),G472)</f>
        <v>33000000041-УК НТМК</v>
      </c>
      <c r="I472" s="11"/>
      <c r="J472" s="11" t="s">
        <v>279</v>
      </c>
      <c r="K472" s="11"/>
      <c r="L472" s="11" t="s">
        <v>808</v>
      </c>
      <c r="M472" s="11">
        <v>0</v>
      </c>
      <c r="N472" s="19">
        <v>41775</v>
      </c>
      <c r="O472" s="19">
        <v>48299.92</v>
      </c>
      <c r="P472" s="19">
        <v>48299.92</v>
      </c>
      <c r="Q472" s="19">
        <v>30099.919999999998</v>
      </c>
      <c r="R472" s="13">
        <f t="shared" si="100"/>
        <v>18200</v>
      </c>
      <c r="S472" s="11"/>
      <c r="T472" s="19">
        <v>1633.31</v>
      </c>
      <c r="U472" s="11"/>
      <c r="V472" s="19">
        <v>48299.92</v>
      </c>
      <c r="W472" s="19">
        <v>31733.23</v>
      </c>
      <c r="X472" s="19">
        <v>16566.689999999999</v>
      </c>
      <c r="Y472" s="19">
        <f t="shared" si="101"/>
        <v>233.33294685990339</v>
      </c>
      <c r="Z472" s="19">
        <f t="shared" si="102"/>
        <v>2799.974734299517</v>
      </c>
      <c r="AA472" s="19">
        <f t="shared" si="103"/>
        <v>15400.025265700482</v>
      </c>
      <c r="AB472" s="19">
        <f t="shared" si="104"/>
        <v>2799.9953623188408</v>
      </c>
      <c r="AC472" s="19">
        <f t="shared" si="105"/>
        <v>12600.029903381641</v>
      </c>
      <c r="AD472" s="19">
        <f t="shared" si="106"/>
        <v>2799.9953623188408</v>
      </c>
      <c r="AE472" s="19">
        <f t="shared" si="107"/>
        <v>9800.0345410627997</v>
      </c>
      <c r="AF472" s="19">
        <f t="shared" si="108"/>
        <v>2799.9953623188408</v>
      </c>
      <c r="AG472" s="19">
        <f t="shared" si="109"/>
        <v>7000.0391787439585</v>
      </c>
      <c r="AH472" s="19">
        <f t="shared" si="110"/>
        <v>2799.9953623188408</v>
      </c>
      <c r="AI472" s="19">
        <f t="shared" si="111"/>
        <v>4200.0438164251173</v>
      </c>
      <c r="AJ472" s="19">
        <f t="shared" si="112"/>
        <v>2799.9953623188408</v>
      </c>
      <c r="AK472" s="20">
        <f t="shared" si="113"/>
        <v>1400.0484541062765</v>
      </c>
    </row>
    <row r="473" spans="2:37" s="3" customFormat="1" ht="53.25" hidden="1" customHeight="1" outlineLevel="1" x14ac:dyDescent="0.2">
      <c r="B473" s="15" t="s">
        <v>141</v>
      </c>
      <c r="C473" s="16" t="s">
        <v>44</v>
      </c>
      <c r="D473" s="17">
        <v>207</v>
      </c>
      <c r="E473" s="10" t="s">
        <v>142</v>
      </c>
      <c r="F473" s="10" t="s">
        <v>93</v>
      </c>
      <c r="G473" s="11" t="s">
        <v>533</v>
      </c>
      <c r="H473" s="18" t="str">
        <f>IFERROR(INDEX(#REF!,MATCH(G473,#REF!,0)),G473)</f>
        <v>33000000042-УК НТМК</v>
      </c>
      <c r="I473" s="11"/>
      <c r="J473" s="11" t="s">
        <v>279</v>
      </c>
      <c r="K473" s="11"/>
      <c r="L473" s="11" t="s">
        <v>808</v>
      </c>
      <c r="M473" s="11">
        <v>0</v>
      </c>
      <c r="N473" s="19">
        <v>41775</v>
      </c>
      <c r="O473" s="19">
        <v>48299.92</v>
      </c>
      <c r="P473" s="19">
        <v>48299.92</v>
      </c>
      <c r="Q473" s="19">
        <v>30099.919999999998</v>
      </c>
      <c r="R473" s="13">
        <f t="shared" si="100"/>
        <v>18200</v>
      </c>
      <c r="S473" s="11"/>
      <c r="T473" s="19">
        <v>1633.31</v>
      </c>
      <c r="U473" s="11"/>
      <c r="V473" s="19">
        <v>48299.92</v>
      </c>
      <c r="W473" s="19">
        <v>31733.23</v>
      </c>
      <c r="X473" s="19">
        <v>16566.689999999999</v>
      </c>
      <c r="Y473" s="19">
        <f t="shared" si="101"/>
        <v>233.33294685990339</v>
      </c>
      <c r="Z473" s="19">
        <f t="shared" si="102"/>
        <v>2799.974734299517</v>
      </c>
      <c r="AA473" s="19">
        <f t="shared" si="103"/>
        <v>15400.025265700482</v>
      </c>
      <c r="AB473" s="19">
        <f t="shared" si="104"/>
        <v>2799.9953623188408</v>
      </c>
      <c r="AC473" s="19">
        <f t="shared" si="105"/>
        <v>12600.029903381641</v>
      </c>
      <c r="AD473" s="19">
        <f t="shared" si="106"/>
        <v>2799.9953623188408</v>
      </c>
      <c r="AE473" s="19">
        <f t="shared" si="107"/>
        <v>9800.0345410627997</v>
      </c>
      <c r="AF473" s="19">
        <f t="shared" si="108"/>
        <v>2799.9953623188408</v>
      </c>
      <c r="AG473" s="19">
        <f t="shared" si="109"/>
        <v>7000.0391787439585</v>
      </c>
      <c r="AH473" s="19">
        <f t="shared" si="110"/>
        <v>2799.9953623188408</v>
      </c>
      <c r="AI473" s="19">
        <f t="shared" si="111"/>
        <v>4200.0438164251173</v>
      </c>
      <c r="AJ473" s="19">
        <f t="shared" si="112"/>
        <v>2799.9953623188408</v>
      </c>
      <c r="AK473" s="20">
        <f t="shared" si="113"/>
        <v>1400.0484541062765</v>
      </c>
    </row>
    <row r="474" spans="2:37" s="3" customFormat="1" ht="74.25" hidden="1" customHeight="1" outlineLevel="1" x14ac:dyDescent="0.2">
      <c r="B474" s="15" t="s">
        <v>534</v>
      </c>
      <c r="C474" s="16" t="s">
        <v>44</v>
      </c>
      <c r="D474" s="17">
        <v>207</v>
      </c>
      <c r="E474" s="10" t="s">
        <v>220</v>
      </c>
      <c r="F474" s="10" t="s">
        <v>283</v>
      </c>
      <c r="G474" s="11" t="s">
        <v>535</v>
      </c>
      <c r="H474" s="18" t="str">
        <f>IFERROR(INDEX(#REF!,MATCH(G474,#REF!,0)),G474)</f>
        <v>33000000571-УК НТМК</v>
      </c>
      <c r="I474" s="11"/>
      <c r="J474" s="11" t="s">
        <v>279</v>
      </c>
      <c r="K474" s="11"/>
      <c r="L474" s="11" t="s">
        <v>808</v>
      </c>
      <c r="M474" s="11">
        <v>0</v>
      </c>
      <c r="N474" s="19">
        <v>5985</v>
      </c>
      <c r="O474" s="19">
        <v>6634.55</v>
      </c>
      <c r="P474" s="19">
        <v>6634.55</v>
      </c>
      <c r="Q474" s="19">
        <v>4134.55</v>
      </c>
      <c r="R474" s="13">
        <f t="shared" si="100"/>
        <v>2500</v>
      </c>
      <c r="S474" s="11"/>
      <c r="T474" s="22">
        <v>224.35</v>
      </c>
      <c r="U474" s="11"/>
      <c r="V474" s="19">
        <v>6634.55</v>
      </c>
      <c r="W474" s="19">
        <v>4358.8999999999996</v>
      </c>
      <c r="X474" s="19">
        <v>2275.65</v>
      </c>
      <c r="Y474" s="19">
        <f t="shared" si="101"/>
        <v>32.050966183574879</v>
      </c>
      <c r="Z474" s="19">
        <f t="shared" si="102"/>
        <v>384.60483091787438</v>
      </c>
      <c r="AA474" s="19">
        <f t="shared" si="103"/>
        <v>2115.3951690821254</v>
      </c>
      <c r="AB474" s="19">
        <f t="shared" si="104"/>
        <v>384.61159420289857</v>
      </c>
      <c r="AC474" s="19">
        <f t="shared" si="105"/>
        <v>1730.7835748792268</v>
      </c>
      <c r="AD474" s="19">
        <f t="shared" si="106"/>
        <v>384.61159420289857</v>
      </c>
      <c r="AE474" s="19">
        <f t="shared" si="107"/>
        <v>1346.1719806763281</v>
      </c>
      <c r="AF474" s="19">
        <f t="shared" si="108"/>
        <v>384.61159420289857</v>
      </c>
      <c r="AG474" s="19">
        <f t="shared" si="109"/>
        <v>961.5603864734295</v>
      </c>
      <c r="AH474" s="19">
        <f t="shared" si="110"/>
        <v>384.61159420289857</v>
      </c>
      <c r="AI474" s="19">
        <f t="shared" si="111"/>
        <v>576.94879227053093</v>
      </c>
      <c r="AJ474" s="19">
        <f t="shared" si="112"/>
        <v>384.61159420289857</v>
      </c>
      <c r="AK474" s="20">
        <f t="shared" si="113"/>
        <v>192.33719806763236</v>
      </c>
    </row>
    <row r="475" spans="2:37" s="3" customFormat="1" ht="42.75" hidden="1" customHeight="1" outlineLevel="1" x14ac:dyDescent="0.2">
      <c r="B475" s="15" t="s">
        <v>536</v>
      </c>
      <c r="C475" s="16" t="s">
        <v>44</v>
      </c>
      <c r="D475" s="17">
        <v>207</v>
      </c>
      <c r="E475" s="10" t="s">
        <v>138</v>
      </c>
      <c r="F475" s="10" t="s">
        <v>86</v>
      </c>
      <c r="G475" s="11" t="s">
        <v>537</v>
      </c>
      <c r="H475" s="18" t="str">
        <f>IFERROR(INDEX(#REF!,MATCH(G475,#REF!,0)),G475)</f>
        <v>33000000098-УК НТМК</v>
      </c>
      <c r="I475" s="11"/>
      <c r="J475" s="11" t="s">
        <v>279</v>
      </c>
      <c r="K475" s="11"/>
      <c r="L475" s="11" t="s">
        <v>808</v>
      </c>
      <c r="M475" s="11">
        <v>0</v>
      </c>
      <c r="N475" s="19">
        <v>132155.79999999999</v>
      </c>
      <c r="O475" s="19">
        <v>176746.05</v>
      </c>
      <c r="P475" s="19">
        <v>176746.05</v>
      </c>
      <c r="Q475" s="19">
        <v>110146.05</v>
      </c>
      <c r="R475" s="13">
        <f t="shared" si="100"/>
        <v>66599.999999999985</v>
      </c>
      <c r="S475" s="11"/>
      <c r="T475" s="19">
        <v>5976.95</v>
      </c>
      <c r="U475" s="11"/>
      <c r="V475" s="19">
        <v>176746.05</v>
      </c>
      <c r="W475" s="19">
        <v>116123</v>
      </c>
      <c r="X475" s="19">
        <v>60623.05</v>
      </c>
      <c r="Y475" s="19">
        <f t="shared" si="101"/>
        <v>853.84565217391298</v>
      </c>
      <c r="Z475" s="19">
        <f t="shared" si="102"/>
        <v>10246.178260869565</v>
      </c>
      <c r="AA475" s="19">
        <f t="shared" si="103"/>
        <v>56353.821739130421</v>
      </c>
      <c r="AB475" s="19">
        <f t="shared" si="104"/>
        <v>10246.147826086955</v>
      </c>
      <c r="AC475" s="19">
        <f t="shared" si="105"/>
        <v>46107.673913043465</v>
      </c>
      <c r="AD475" s="19">
        <f t="shared" si="106"/>
        <v>10246.147826086955</v>
      </c>
      <c r="AE475" s="19">
        <f t="shared" si="107"/>
        <v>35861.52608695651</v>
      </c>
      <c r="AF475" s="19">
        <f t="shared" si="108"/>
        <v>10246.147826086955</v>
      </c>
      <c r="AG475" s="19">
        <f t="shared" si="109"/>
        <v>25615.378260869555</v>
      </c>
      <c r="AH475" s="19">
        <f t="shared" si="110"/>
        <v>10246.147826086955</v>
      </c>
      <c r="AI475" s="19">
        <f t="shared" si="111"/>
        <v>15369.230434782599</v>
      </c>
      <c r="AJ475" s="19">
        <f t="shared" si="112"/>
        <v>10246.147826086955</v>
      </c>
      <c r="AK475" s="20">
        <f t="shared" si="113"/>
        <v>5123.082608695644</v>
      </c>
    </row>
    <row r="476" spans="2:37" s="3" customFormat="1" ht="42.75" hidden="1" customHeight="1" outlineLevel="1" x14ac:dyDescent="0.2">
      <c r="B476" s="15" t="s">
        <v>538</v>
      </c>
      <c r="C476" s="16" t="s">
        <v>44</v>
      </c>
      <c r="D476" s="17">
        <v>207</v>
      </c>
      <c r="E476" s="10" t="s">
        <v>138</v>
      </c>
      <c r="F476" s="10" t="s">
        <v>86</v>
      </c>
      <c r="G476" s="11" t="s">
        <v>539</v>
      </c>
      <c r="H476" s="18" t="str">
        <f>IFERROR(INDEX(#REF!,MATCH(G476,#REF!,0)),G476)</f>
        <v>33000000099-УК НТМК</v>
      </c>
      <c r="I476" s="11"/>
      <c r="J476" s="11" t="s">
        <v>279</v>
      </c>
      <c r="K476" s="11"/>
      <c r="L476" s="11" t="s">
        <v>808</v>
      </c>
      <c r="M476" s="11">
        <v>0</v>
      </c>
      <c r="N476" s="19">
        <v>1718025.4</v>
      </c>
      <c r="O476" s="19">
        <v>2297965.29</v>
      </c>
      <c r="P476" s="19">
        <v>2297965.29</v>
      </c>
      <c r="Q476" s="19">
        <v>1432065.29</v>
      </c>
      <c r="R476" s="13">
        <f t="shared" si="100"/>
        <v>865900</v>
      </c>
      <c r="S476" s="11"/>
      <c r="T476" s="19">
        <v>77708.960000000006</v>
      </c>
      <c r="U476" s="11"/>
      <c r="V476" s="19">
        <v>2297965.29</v>
      </c>
      <c r="W476" s="19">
        <v>1509774.25</v>
      </c>
      <c r="X476" s="19">
        <v>788191.04</v>
      </c>
      <c r="Y476" s="19">
        <f t="shared" si="101"/>
        <v>11101.281594202899</v>
      </c>
      <c r="Z476" s="19">
        <f t="shared" si="102"/>
        <v>133215.36797101449</v>
      </c>
      <c r="AA476" s="19">
        <f t="shared" si="103"/>
        <v>732684.63202898554</v>
      </c>
      <c r="AB476" s="19">
        <f t="shared" si="104"/>
        <v>133215.3791304348</v>
      </c>
      <c r="AC476" s="19">
        <f t="shared" si="105"/>
        <v>599469.25289855071</v>
      </c>
      <c r="AD476" s="19">
        <f t="shared" si="106"/>
        <v>133215.3791304348</v>
      </c>
      <c r="AE476" s="19">
        <f t="shared" si="107"/>
        <v>466253.87376811588</v>
      </c>
      <c r="AF476" s="19">
        <f t="shared" si="108"/>
        <v>133215.3791304348</v>
      </c>
      <c r="AG476" s="19">
        <f t="shared" si="109"/>
        <v>333038.49463768105</v>
      </c>
      <c r="AH476" s="19">
        <f t="shared" si="110"/>
        <v>133215.3791304348</v>
      </c>
      <c r="AI476" s="19">
        <f t="shared" si="111"/>
        <v>199823.11550724626</v>
      </c>
      <c r="AJ476" s="19">
        <f t="shared" si="112"/>
        <v>133215.3791304348</v>
      </c>
      <c r="AK476" s="20">
        <f t="shared" si="113"/>
        <v>66607.736376811459</v>
      </c>
    </row>
    <row r="477" spans="2:37" s="3" customFormat="1" ht="42.75" hidden="1" customHeight="1" outlineLevel="1" x14ac:dyDescent="0.2">
      <c r="B477" s="15" t="s">
        <v>540</v>
      </c>
      <c r="C477" s="16" t="s">
        <v>44</v>
      </c>
      <c r="D477" s="17">
        <v>207</v>
      </c>
      <c r="E477" s="10" t="s">
        <v>138</v>
      </c>
      <c r="F477" s="10" t="s">
        <v>86</v>
      </c>
      <c r="G477" s="11" t="s">
        <v>541</v>
      </c>
      <c r="H477" s="18" t="str">
        <f>IFERROR(INDEX(#REF!,MATCH(G477,#REF!,0)),G477)</f>
        <v>33000000102-УК НТМК</v>
      </c>
      <c r="I477" s="11"/>
      <c r="J477" s="11" t="s">
        <v>279</v>
      </c>
      <c r="K477" s="11"/>
      <c r="L477" s="11" t="s">
        <v>808</v>
      </c>
      <c r="M477" s="11">
        <v>0</v>
      </c>
      <c r="N477" s="19">
        <v>2199028.5699999998</v>
      </c>
      <c r="O477" s="19">
        <v>3760765.43</v>
      </c>
      <c r="P477" s="19">
        <v>3760765.43</v>
      </c>
      <c r="Q477" s="19">
        <v>2343665.4300000002</v>
      </c>
      <c r="R477" s="13">
        <f t="shared" si="100"/>
        <v>1417100</v>
      </c>
      <c r="S477" s="11"/>
      <c r="T477" s="19">
        <v>127175.65</v>
      </c>
      <c r="U477" s="11"/>
      <c r="V477" s="19">
        <v>3760765.43</v>
      </c>
      <c r="W477" s="19">
        <v>2470841.08</v>
      </c>
      <c r="X477" s="19">
        <v>1289924.3500000001</v>
      </c>
      <c r="Y477" s="19">
        <f t="shared" si="101"/>
        <v>18167.948937198067</v>
      </c>
      <c r="Z477" s="19">
        <f t="shared" si="102"/>
        <v>218015.39468599032</v>
      </c>
      <c r="AA477" s="19">
        <f t="shared" si="103"/>
        <v>1199084.6053140096</v>
      </c>
      <c r="AB477" s="19">
        <f t="shared" si="104"/>
        <v>218015.38724637681</v>
      </c>
      <c r="AC477" s="19">
        <f t="shared" si="105"/>
        <v>981069.21806763276</v>
      </c>
      <c r="AD477" s="19">
        <f t="shared" si="106"/>
        <v>218015.38724637681</v>
      </c>
      <c r="AE477" s="19">
        <f t="shared" si="107"/>
        <v>763053.83082125592</v>
      </c>
      <c r="AF477" s="19">
        <f t="shared" si="108"/>
        <v>218015.38724637681</v>
      </c>
      <c r="AG477" s="19">
        <f t="shared" si="109"/>
        <v>545038.44357487909</v>
      </c>
      <c r="AH477" s="19">
        <f t="shared" si="110"/>
        <v>218015.38724637681</v>
      </c>
      <c r="AI477" s="19">
        <f t="shared" si="111"/>
        <v>327023.05632850225</v>
      </c>
      <c r="AJ477" s="19">
        <f t="shared" si="112"/>
        <v>218015.38724637681</v>
      </c>
      <c r="AK477" s="20">
        <f t="shared" si="113"/>
        <v>109007.66908212545</v>
      </c>
    </row>
    <row r="478" spans="2:37" s="3" customFormat="1" ht="42.75" hidden="1" customHeight="1" outlineLevel="1" x14ac:dyDescent="0.2">
      <c r="B478" s="15" t="s">
        <v>542</v>
      </c>
      <c r="C478" s="16" t="s">
        <v>44</v>
      </c>
      <c r="D478" s="17">
        <v>207</v>
      </c>
      <c r="E478" s="10" t="s">
        <v>138</v>
      </c>
      <c r="F478" s="10" t="s">
        <v>86</v>
      </c>
      <c r="G478" s="11" t="s">
        <v>543</v>
      </c>
      <c r="H478" s="18" t="str">
        <f>IFERROR(INDEX(#REF!,MATCH(G478,#REF!,0)),G478)</f>
        <v>33000001141-УК НТМК</v>
      </c>
      <c r="I478" s="11"/>
      <c r="J478" s="11" t="s">
        <v>279</v>
      </c>
      <c r="K478" s="11"/>
      <c r="L478" s="11" t="s">
        <v>808</v>
      </c>
      <c r="M478" s="11">
        <v>0</v>
      </c>
      <c r="N478" s="19">
        <v>132155.79999999999</v>
      </c>
      <c r="O478" s="19">
        <v>176746.05</v>
      </c>
      <c r="P478" s="19">
        <v>176746.05</v>
      </c>
      <c r="Q478" s="19">
        <v>110146.05</v>
      </c>
      <c r="R478" s="13">
        <f t="shared" si="100"/>
        <v>66599.999999999985</v>
      </c>
      <c r="S478" s="11"/>
      <c r="T478" s="19">
        <v>5976.95</v>
      </c>
      <c r="U478" s="11"/>
      <c r="V478" s="19">
        <v>176746.05</v>
      </c>
      <c r="W478" s="19">
        <v>116123</v>
      </c>
      <c r="X478" s="19">
        <v>60623.05</v>
      </c>
      <c r="Y478" s="19">
        <f t="shared" si="101"/>
        <v>853.84565217391298</v>
      </c>
      <c r="Z478" s="19">
        <f t="shared" si="102"/>
        <v>10246.178260869565</v>
      </c>
      <c r="AA478" s="19">
        <f t="shared" si="103"/>
        <v>56353.821739130421</v>
      </c>
      <c r="AB478" s="19">
        <f t="shared" si="104"/>
        <v>10246.147826086955</v>
      </c>
      <c r="AC478" s="19">
        <f t="shared" si="105"/>
        <v>46107.673913043465</v>
      </c>
      <c r="AD478" s="19">
        <f t="shared" si="106"/>
        <v>10246.147826086955</v>
      </c>
      <c r="AE478" s="19">
        <f t="shared" si="107"/>
        <v>35861.52608695651</v>
      </c>
      <c r="AF478" s="19">
        <f t="shared" si="108"/>
        <v>10246.147826086955</v>
      </c>
      <c r="AG478" s="19">
        <f t="shared" si="109"/>
        <v>25615.378260869555</v>
      </c>
      <c r="AH478" s="19">
        <f t="shared" si="110"/>
        <v>10246.147826086955</v>
      </c>
      <c r="AI478" s="19">
        <f t="shared" si="111"/>
        <v>15369.230434782599</v>
      </c>
      <c r="AJ478" s="19">
        <f t="shared" si="112"/>
        <v>10246.147826086955</v>
      </c>
      <c r="AK478" s="20">
        <f t="shared" si="113"/>
        <v>5123.082608695644</v>
      </c>
    </row>
    <row r="479" spans="2:37" s="3" customFormat="1" ht="42.75" hidden="1" customHeight="1" outlineLevel="1" x14ac:dyDescent="0.2">
      <c r="B479" s="15" t="s">
        <v>544</v>
      </c>
      <c r="C479" s="16" t="s">
        <v>44</v>
      </c>
      <c r="D479" s="17">
        <v>207</v>
      </c>
      <c r="E479" s="10" t="s">
        <v>138</v>
      </c>
      <c r="F479" s="10" t="s">
        <v>86</v>
      </c>
      <c r="G479" s="11" t="s">
        <v>545</v>
      </c>
      <c r="H479" s="18" t="str">
        <f>IFERROR(INDEX(#REF!,MATCH(G479,#REF!,0)),G479)</f>
        <v>33000000115-УК НТМК</v>
      </c>
      <c r="I479" s="11"/>
      <c r="J479" s="11" t="s">
        <v>279</v>
      </c>
      <c r="K479" s="11"/>
      <c r="L479" s="11" t="s">
        <v>808</v>
      </c>
      <c r="M479" s="11">
        <v>0</v>
      </c>
      <c r="N479" s="19">
        <v>132155.79999999999</v>
      </c>
      <c r="O479" s="19">
        <v>200896.04</v>
      </c>
      <c r="P479" s="19">
        <v>200896.04</v>
      </c>
      <c r="Q479" s="19">
        <v>125196.04</v>
      </c>
      <c r="R479" s="13">
        <f t="shared" si="100"/>
        <v>75700.000000000015</v>
      </c>
      <c r="S479" s="11"/>
      <c r="T479" s="19">
        <v>6793.57</v>
      </c>
      <c r="U479" s="11"/>
      <c r="V479" s="19">
        <v>200896.04</v>
      </c>
      <c r="W479" s="19">
        <v>131989.60999999999</v>
      </c>
      <c r="X479" s="19">
        <v>68906.429999999993</v>
      </c>
      <c r="Y479" s="19">
        <f t="shared" si="101"/>
        <v>970.51227053140099</v>
      </c>
      <c r="Z479" s="19">
        <f t="shared" si="102"/>
        <v>11646.131352657005</v>
      </c>
      <c r="AA479" s="19">
        <f t="shared" si="103"/>
        <v>64053.868647343013</v>
      </c>
      <c r="AB479" s="19">
        <f t="shared" si="104"/>
        <v>11646.147246376811</v>
      </c>
      <c r="AC479" s="19">
        <f t="shared" si="105"/>
        <v>52407.721400966198</v>
      </c>
      <c r="AD479" s="19">
        <f t="shared" si="106"/>
        <v>11646.147246376811</v>
      </c>
      <c r="AE479" s="19">
        <f t="shared" si="107"/>
        <v>40761.574154589383</v>
      </c>
      <c r="AF479" s="19">
        <f t="shared" si="108"/>
        <v>11646.147246376811</v>
      </c>
      <c r="AG479" s="19">
        <f t="shared" si="109"/>
        <v>29115.426908212572</v>
      </c>
      <c r="AH479" s="19">
        <f t="shared" si="110"/>
        <v>11646.147246376811</v>
      </c>
      <c r="AI479" s="19">
        <f t="shared" si="111"/>
        <v>17469.279661835761</v>
      </c>
      <c r="AJ479" s="19">
        <f t="shared" si="112"/>
        <v>11646.147246376811</v>
      </c>
      <c r="AK479" s="20">
        <f t="shared" si="113"/>
        <v>5823.1324154589493</v>
      </c>
    </row>
    <row r="480" spans="2:37" s="3" customFormat="1" ht="63.75" hidden="1" customHeight="1" outlineLevel="1" x14ac:dyDescent="0.2">
      <c r="B480" s="15" t="s">
        <v>546</v>
      </c>
      <c r="C480" s="16" t="s">
        <v>44</v>
      </c>
      <c r="D480" s="17">
        <v>207</v>
      </c>
      <c r="E480" s="10" t="s">
        <v>528</v>
      </c>
      <c r="F480" s="10" t="s">
        <v>283</v>
      </c>
      <c r="G480" s="11" t="s">
        <v>547</v>
      </c>
      <c r="H480" s="18" t="str">
        <f>IFERROR(INDEX(#REF!,MATCH(G480,#REF!,0)),G480)</f>
        <v>33000001161-УК НТМК</v>
      </c>
      <c r="I480" s="11"/>
      <c r="J480" s="11" t="s">
        <v>279</v>
      </c>
      <c r="K480" s="11"/>
      <c r="L480" s="11" t="s">
        <v>808</v>
      </c>
      <c r="M480" s="11">
        <v>0</v>
      </c>
      <c r="N480" s="19">
        <v>268800</v>
      </c>
      <c r="O480" s="19">
        <v>212573.19</v>
      </c>
      <c r="P480" s="19">
        <v>212573.19</v>
      </c>
      <c r="Q480" s="19">
        <v>132473.19</v>
      </c>
      <c r="R480" s="13">
        <f t="shared" si="100"/>
        <v>80100</v>
      </c>
      <c r="S480" s="11"/>
      <c r="T480" s="19">
        <v>7188.44</v>
      </c>
      <c r="U480" s="11"/>
      <c r="V480" s="19">
        <v>212573.19</v>
      </c>
      <c r="W480" s="19">
        <v>139661.63</v>
      </c>
      <c r="X480" s="19">
        <v>72911.56</v>
      </c>
      <c r="Y480" s="19">
        <f t="shared" si="101"/>
        <v>1026.9236231884058</v>
      </c>
      <c r="Z480" s="19">
        <f t="shared" si="102"/>
        <v>12323.058115942029</v>
      </c>
      <c r="AA480" s="19">
        <f t="shared" si="103"/>
        <v>67776.941884057975</v>
      </c>
      <c r="AB480" s="19">
        <f t="shared" si="104"/>
        <v>12323.083478260869</v>
      </c>
      <c r="AC480" s="19">
        <f t="shared" si="105"/>
        <v>55453.858405797102</v>
      </c>
      <c r="AD480" s="19">
        <f t="shared" si="106"/>
        <v>12323.083478260869</v>
      </c>
      <c r="AE480" s="19">
        <f t="shared" si="107"/>
        <v>43130.774927536229</v>
      </c>
      <c r="AF480" s="19">
        <f t="shared" si="108"/>
        <v>12323.083478260869</v>
      </c>
      <c r="AG480" s="19">
        <f t="shared" si="109"/>
        <v>30807.69144927536</v>
      </c>
      <c r="AH480" s="19">
        <f t="shared" si="110"/>
        <v>12323.083478260869</v>
      </c>
      <c r="AI480" s="19">
        <f t="shared" si="111"/>
        <v>18484.607971014491</v>
      </c>
      <c r="AJ480" s="19">
        <f t="shared" si="112"/>
        <v>12323.083478260869</v>
      </c>
      <c r="AK480" s="20">
        <f t="shared" si="113"/>
        <v>6161.5244927536223</v>
      </c>
    </row>
    <row r="481" spans="2:37" s="3" customFormat="1" ht="63.75" hidden="1" customHeight="1" outlineLevel="1" x14ac:dyDescent="0.2">
      <c r="B481" s="15" t="s">
        <v>548</v>
      </c>
      <c r="C481" s="16" t="s">
        <v>44</v>
      </c>
      <c r="D481" s="17">
        <v>207</v>
      </c>
      <c r="E481" s="10" t="s">
        <v>528</v>
      </c>
      <c r="F481" s="10" t="s">
        <v>283</v>
      </c>
      <c r="G481" s="11" t="s">
        <v>549</v>
      </c>
      <c r="H481" s="18" t="str">
        <f>IFERROR(INDEX(#REF!,MATCH(G481,#REF!,0)),G481)</f>
        <v>33000001171-УК НТМК</v>
      </c>
      <c r="I481" s="11"/>
      <c r="J481" s="11" t="s">
        <v>279</v>
      </c>
      <c r="K481" s="11"/>
      <c r="L481" s="11" t="s">
        <v>808</v>
      </c>
      <c r="M481" s="11">
        <v>0</v>
      </c>
      <c r="N481" s="19">
        <v>132155.79999999999</v>
      </c>
      <c r="O481" s="19">
        <v>120484.65</v>
      </c>
      <c r="P481" s="19">
        <v>120484.65</v>
      </c>
      <c r="Q481" s="19">
        <v>75084.649999999994</v>
      </c>
      <c r="R481" s="13">
        <f t="shared" si="100"/>
        <v>45400</v>
      </c>
      <c r="S481" s="11"/>
      <c r="T481" s="19">
        <v>4074.35</v>
      </c>
      <c r="U481" s="11"/>
      <c r="V481" s="19">
        <v>120484.65</v>
      </c>
      <c r="W481" s="19">
        <v>79159</v>
      </c>
      <c r="X481" s="19">
        <v>41325.65</v>
      </c>
      <c r="Y481" s="19">
        <f t="shared" si="101"/>
        <v>582.0514492753623</v>
      </c>
      <c r="Z481" s="19">
        <f t="shared" si="102"/>
        <v>6984.6072463768114</v>
      </c>
      <c r="AA481" s="19">
        <f t="shared" si="103"/>
        <v>38415.392753623186</v>
      </c>
      <c r="AB481" s="19">
        <f t="shared" si="104"/>
        <v>6984.6173913043476</v>
      </c>
      <c r="AC481" s="19">
        <f t="shared" si="105"/>
        <v>31430.77536231884</v>
      </c>
      <c r="AD481" s="19">
        <f t="shared" si="106"/>
        <v>6984.6173913043476</v>
      </c>
      <c r="AE481" s="19">
        <f t="shared" si="107"/>
        <v>24446.157971014494</v>
      </c>
      <c r="AF481" s="19">
        <f t="shared" si="108"/>
        <v>6984.6173913043476</v>
      </c>
      <c r="AG481" s="19">
        <f t="shared" si="109"/>
        <v>17461.540579710148</v>
      </c>
      <c r="AH481" s="19">
        <f t="shared" si="110"/>
        <v>6984.6173913043476</v>
      </c>
      <c r="AI481" s="19">
        <f t="shared" si="111"/>
        <v>10476.923188405801</v>
      </c>
      <c r="AJ481" s="19">
        <f t="shared" si="112"/>
        <v>6984.6173913043476</v>
      </c>
      <c r="AK481" s="20">
        <f t="shared" si="113"/>
        <v>3492.3057971014532</v>
      </c>
    </row>
    <row r="482" spans="2:37" s="3" customFormat="1" ht="63.75" hidden="1" customHeight="1" outlineLevel="1" x14ac:dyDescent="0.2">
      <c r="B482" s="15" t="s">
        <v>550</v>
      </c>
      <c r="C482" s="16" t="s">
        <v>44</v>
      </c>
      <c r="D482" s="17">
        <v>207</v>
      </c>
      <c r="E482" s="10" t="s">
        <v>551</v>
      </c>
      <c r="F482" s="10" t="s">
        <v>57</v>
      </c>
      <c r="G482" s="11" t="s">
        <v>552</v>
      </c>
      <c r="H482" s="18" t="str">
        <f>IFERROR(INDEX(#REF!,MATCH(G482,#REF!,0)),G482)</f>
        <v>33000000118-УК НТМК</v>
      </c>
      <c r="I482" s="11"/>
      <c r="J482" s="11" t="s">
        <v>279</v>
      </c>
      <c r="K482" s="11"/>
      <c r="L482" s="11" t="s">
        <v>808</v>
      </c>
      <c r="M482" s="11">
        <v>0</v>
      </c>
      <c r="N482" s="19">
        <v>127674.4</v>
      </c>
      <c r="O482" s="19">
        <v>155249.97</v>
      </c>
      <c r="P482" s="19">
        <v>155249.97</v>
      </c>
      <c r="Q482" s="19">
        <v>96749.97</v>
      </c>
      <c r="R482" s="13">
        <f t="shared" si="100"/>
        <v>58500</v>
      </c>
      <c r="S482" s="11"/>
      <c r="T482" s="19">
        <v>5250</v>
      </c>
      <c r="U482" s="11"/>
      <c r="V482" s="19">
        <v>155249.97</v>
      </c>
      <c r="W482" s="19">
        <v>101999.97</v>
      </c>
      <c r="X482" s="19">
        <v>53250</v>
      </c>
      <c r="Y482" s="19">
        <f t="shared" si="101"/>
        <v>749.99985507246379</v>
      </c>
      <c r="Z482" s="19">
        <f t="shared" si="102"/>
        <v>8999.9992753623192</v>
      </c>
      <c r="AA482" s="19">
        <f t="shared" si="103"/>
        <v>49500.000724637677</v>
      </c>
      <c r="AB482" s="19">
        <f t="shared" si="104"/>
        <v>8999.9982608695645</v>
      </c>
      <c r="AC482" s="19">
        <f t="shared" si="105"/>
        <v>40500.002463768113</v>
      </c>
      <c r="AD482" s="19">
        <f t="shared" si="106"/>
        <v>8999.9982608695645</v>
      </c>
      <c r="AE482" s="19">
        <f t="shared" si="107"/>
        <v>31500.004202898548</v>
      </c>
      <c r="AF482" s="19">
        <f t="shared" si="108"/>
        <v>8999.9982608695645</v>
      </c>
      <c r="AG482" s="19">
        <f t="shared" si="109"/>
        <v>22500.005942028984</v>
      </c>
      <c r="AH482" s="19">
        <f t="shared" si="110"/>
        <v>8999.9982608695645</v>
      </c>
      <c r="AI482" s="19">
        <f t="shared" si="111"/>
        <v>13500.007681159419</v>
      </c>
      <c r="AJ482" s="19">
        <f t="shared" si="112"/>
        <v>8999.9982608695645</v>
      </c>
      <c r="AK482" s="20">
        <f t="shared" si="113"/>
        <v>4500.0094202898545</v>
      </c>
    </row>
    <row r="483" spans="2:37" s="3" customFormat="1" ht="63.75" hidden="1" customHeight="1" outlineLevel="1" x14ac:dyDescent="0.2">
      <c r="B483" s="15" t="s">
        <v>553</v>
      </c>
      <c r="C483" s="16" t="s">
        <v>44</v>
      </c>
      <c r="D483" s="17">
        <v>207</v>
      </c>
      <c r="E483" s="10" t="s">
        <v>528</v>
      </c>
      <c r="F483" s="10" t="s">
        <v>283</v>
      </c>
      <c r="G483" s="11" t="s">
        <v>554</v>
      </c>
      <c r="H483" s="18" t="str">
        <f>IFERROR(INDEX(#REF!,MATCH(G483,#REF!,0)),G483)</f>
        <v>33000000119-УК НТМК</v>
      </c>
      <c r="I483" s="11"/>
      <c r="J483" s="11" t="s">
        <v>279</v>
      </c>
      <c r="K483" s="11"/>
      <c r="L483" s="11" t="s">
        <v>808</v>
      </c>
      <c r="M483" s="11">
        <v>0</v>
      </c>
      <c r="N483" s="19">
        <v>268800</v>
      </c>
      <c r="O483" s="19">
        <v>228761.66</v>
      </c>
      <c r="P483" s="19">
        <v>228761.66</v>
      </c>
      <c r="Q483" s="19">
        <v>142561.66</v>
      </c>
      <c r="R483" s="13">
        <f t="shared" si="100"/>
        <v>86200</v>
      </c>
      <c r="S483" s="11"/>
      <c r="T483" s="19">
        <v>7735.91</v>
      </c>
      <c r="U483" s="11"/>
      <c r="V483" s="19">
        <v>228761.66</v>
      </c>
      <c r="W483" s="19">
        <v>150297.57</v>
      </c>
      <c r="X483" s="19">
        <v>78464.09</v>
      </c>
      <c r="Y483" s="19">
        <f t="shared" si="101"/>
        <v>1105.1287922705314</v>
      </c>
      <c r="Z483" s="19">
        <f t="shared" si="102"/>
        <v>13261.553961352656</v>
      </c>
      <c r="AA483" s="19">
        <f t="shared" si="103"/>
        <v>72938.446038647351</v>
      </c>
      <c r="AB483" s="19">
        <f t="shared" si="104"/>
        <v>13261.545507246377</v>
      </c>
      <c r="AC483" s="19">
        <f t="shared" si="105"/>
        <v>59676.90053140097</v>
      </c>
      <c r="AD483" s="19">
        <f t="shared" si="106"/>
        <v>13261.545507246377</v>
      </c>
      <c r="AE483" s="19">
        <f t="shared" si="107"/>
        <v>46415.355024154589</v>
      </c>
      <c r="AF483" s="19">
        <f t="shared" si="108"/>
        <v>13261.545507246377</v>
      </c>
      <c r="AG483" s="19">
        <f t="shared" si="109"/>
        <v>33153.809516908208</v>
      </c>
      <c r="AH483" s="19">
        <f t="shared" si="110"/>
        <v>13261.545507246377</v>
      </c>
      <c r="AI483" s="19">
        <f t="shared" si="111"/>
        <v>19892.264009661831</v>
      </c>
      <c r="AJ483" s="19">
        <f t="shared" si="112"/>
        <v>13261.545507246377</v>
      </c>
      <c r="AK483" s="20">
        <f t="shared" si="113"/>
        <v>6630.7185024154533</v>
      </c>
    </row>
    <row r="484" spans="2:37" s="3" customFormat="1" ht="42.75" hidden="1" customHeight="1" outlineLevel="1" x14ac:dyDescent="0.2">
      <c r="B484" s="15" t="s">
        <v>555</v>
      </c>
      <c r="C484" s="16" t="s">
        <v>44</v>
      </c>
      <c r="D484" s="17">
        <v>207</v>
      </c>
      <c r="E484" s="10" t="s">
        <v>138</v>
      </c>
      <c r="F484" s="10" t="s">
        <v>86</v>
      </c>
      <c r="G484" s="11" t="s">
        <v>556</v>
      </c>
      <c r="H484" s="18" t="str">
        <f>IFERROR(INDEX(#REF!,MATCH(G484,#REF!,0)),G484)</f>
        <v>33000000120-УК НТМК</v>
      </c>
      <c r="I484" s="11"/>
      <c r="J484" s="11" t="s">
        <v>279</v>
      </c>
      <c r="K484" s="11"/>
      <c r="L484" s="11" t="s">
        <v>808</v>
      </c>
      <c r="M484" s="11">
        <v>0</v>
      </c>
      <c r="N484" s="19">
        <v>330389.5</v>
      </c>
      <c r="O484" s="19">
        <v>562349.82999999996</v>
      </c>
      <c r="P484" s="19">
        <v>562349.82999999996</v>
      </c>
      <c r="Q484" s="19">
        <v>350449.83</v>
      </c>
      <c r="R484" s="13">
        <f t="shared" si="100"/>
        <v>211899.99999999994</v>
      </c>
      <c r="S484" s="11"/>
      <c r="T484" s="19">
        <v>19016.689999999999</v>
      </c>
      <c r="U484" s="11"/>
      <c r="V484" s="19">
        <v>562349.82999999996</v>
      </c>
      <c r="W484" s="19">
        <v>369466.52</v>
      </c>
      <c r="X484" s="19">
        <v>192883.31</v>
      </c>
      <c r="Y484" s="19">
        <f t="shared" si="101"/>
        <v>2716.6658454106278</v>
      </c>
      <c r="Z484" s="19">
        <f t="shared" si="102"/>
        <v>32600.019227053137</v>
      </c>
      <c r="AA484" s="19">
        <f t="shared" si="103"/>
        <v>179299.98077294682</v>
      </c>
      <c r="AB484" s="19">
        <f t="shared" si="104"/>
        <v>32599.990144927535</v>
      </c>
      <c r="AC484" s="19">
        <f t="shared" si="105"/>
        <v>146699.99062801927</v>
      </c>
      <c r="AD484" s="19">
        <f t="shared" si="106"/>
        <v>32599.990144927535</v>
      </c>
      <c r="AE484" s="19">
        <f t="shared" si="107"/>
        <v>114100.00048309173</v>
      </c>
      <c r="AF484" s="19">
        <f t="shared" si="108"/>
        <v>32599.990144927535</v>
      </c>
      <c r="AG484" s="19">
        <f t="shared" si="109"/>
        <v>81500.010338164197</v>
      </c>
      <c r="AH484" s="19">
        <f t="shared" si="110"/>
        <v>32599.990144927535</v>
      </c>
      <c r="AI484" s="19">
        <f t="shared" si="111"/>
        <v>48900.020193236662</v>
      </c>
      <c r="AJ484" s="19">
        <f t="shared" si="112"/>
        <v>32599.990144927535</v>
      </c>
      <c r="AK484" s="20">
        <f t="shared" si="113"/>
        <v>16300.030048309127</v>
      </c>
    </row>
    <row r="485" spans="2:37" s="3" customFormat="1" ht="84.75" hidden="1" customHeight="1" outlineLevel="1" x14ac:dyDescent="0.2">
      <c r="B485" s="15" t="s">
        <v>557</v>
      </c>
      <c r="C485" s="16" t="s">
        <v>44</v>
      </c>
      <c r="D485" s="17">
        <v>207</v>
      </c>
      <c r="E485" s="10" t="s">
        <v>558</v>
      </c>
      <c r="F485" s="10" t="s">
        <v>283</v>
      </c>
      <c r="G485" s="11" t="s">
        <v>559</v>
      </c>
      <c r="H485" s="18" t="str">
        <f>IFERROR(INDEX(#REF!,MATCH(G485,#REF!,0)),G485)</f>
        <v>33000001251-УК НТМК</v>
      </c>
      <c r="I485" s="11"/>
      <c r="J485" s="11" t="s">
        <v>279</v>
      </c>
      <c r="K485" s="11"/>
      <c r="L485" s="11" t="s">
        <v>808</v>
      </c>
      <c r="M485" s="11">
        <v>0</v>
      </c>
      <c r="N485" s="19">
        <v>350166.6</v>
      </c>
      <c r="O485" s="19">
        <v>425677.01</v>
      </c>
      <c r="P485" s="19">
        <v>425677.01</v>
      </c>
      <c r="Q485" s="19">
        <v>265277.01</v>
      </c>
      <c r="R485" s="13">
        <f t="shared" si="100"/>
        <v>160400</v>
      </c>
      <c r="S485" s="11"/>
      <c r="T485" s="19">
        <v>14394.87</v>
      </c>
      <c r="U485" s="11"/>
      <c r="V485" s="19">
        <v>425677.01</v>
      </c>
      <c r="W485" s="19">
        <v>279671.88</v>
      </c>
      <c r="X485" s="19">
        <v>146005.13</v>
      </c>
      <c r="Y485" s="19">
        <f t="shared" si="101"/>
        <v>2056.4106763285026</v>
      </c>
      <c r="Z485" s="19">
        <f t="shared" si="102"/>
        <v>24676.923381642511</v>
      </c>
      <c r="AA485" s="19">
        <f t="shared" si="103"/>
        <v>135723.0766183575</v>
      </c>
      <c r="AB485" s="19">
        <f t="shared" si="104"/>
        <v>24676.928115942032</v>
      </c>
      <c r="AC485" s="19">
        <f t="shared" si="105"/>
        <v>111046.14850241547</v>
      </c>
      <c r="AD485" s="19">
        <f t="shared" si="106"/>
        <v>24676.928115942032</v>
      </c>
      <c r="AE485" s="19">
        <f t="shared" si="107"/>
        <v>86369.220386473433</v>
      </c>
      <c r="AF485" s="19">
        <f t="shared" si="108"/>
        <v>24676.928115942032</v>
      </c>
      <c r="AG485" s="19">
        <f t="shared" si="109"/>
        <v>61692.292270531398</v>
      </c>
      <c r="AH485" s="19">
        <f t="shared" si="110"/>
        <v>24676.928115942032</v>
      </c>
      <c r="AI485" s="19">
        <f t="shared" si="111"/>
        <v>37015.364154589362</v>
      </c>
      <c r="AJ485" s="19">
        <f t="shared" si="112"/>
        <v>24676.928115942032</v>
      </c>
      <c r="AK485" s="20">
        <f t="shared" si="113"/>
        <v>12338.436038647331</v>
      </c>
    </row>
    <row r="486" spans="2:37" s="3" customFormat="1" ht="63.75" hidden="1" customHeight="1" outlineLevel="1" x14ac:dyDescent="0.2">
      <c r="B486" s="15" t="s">
        <v>560</v>
      </c>
      <c r="C486" s="16" t="s">
        <v>44</v>
      </c>
      <c r="D486" s="17">
        <v>207</v>
      </c>
      <c r="E486" s="10" t="s">
        <v>528</v>
      </c>
      <c r="F486" s="10" t="s">
        <v>283</v>
      </c>
      <c r="G486" s="11" t="s">
        <v>561</v>
      </c>
      <c r="H486" s="18" t="str">
        <f>IFERROR(INDEX(#REF!,MATCH(G486,#REF!,0)),G486)</f>
        <v>33000000126-УК НТМК</v>
      </c>
      <c r="I486" s="11"/>
      <c r="J486" s="11" t="s">
        <v>279</v>
      </c>
      <c r="K486" s="11"/>
      <c r="L486" s="11" t="s">
        <v>808</v>
      </c>
      <c r="M486" s="11">
        <v>0</v>
      </c>
      <c r="N486" s="19">
        <v>219338.7</v>
      </c>
      <c r="O486" s="19">
        <v>213369.31</v>
      </c>
      <c r="P486" s="19">
        <v>213369.31</v>
      </c>
      <c r="Q486" s="19">
        <v>132969.31</v>
      </c>
      <c r="R486" s="13">
        <f t="shared" si="100"/>
        <v>80400</v>
      </c>
      <c r="S486" s="11"/>
      <c r="T486" s="19">
        <v>7215.39</v>
      </c>
      <c r="U486" s="11"/>
      <c r="V486" s="19">
        <v>213369.31</v>
      </c>
      <c r="W486" s="19">
        <v>140184.70000000001</v>
      </c>
      <c r="X486" s="19">
        <v>73184.61</v>
      </c>
      <c r="Y486" s="19">
        <f t="shared" si="101"/>
        <v>1030.7696135265701</v>
      </c>
      <c r="Z486" s="19">
        <f t="shared" si="102"/>
        <v>12369.23806763285</v>
      </c>
      <c r="AA486" s="19">
        <f t="shared" si="103"/>
        <v>68030.761932367153</v>
      </c>
      <c r="AB486" s="19">
        <f t="shared" si="104"/>
        <v>12369.235362318841</v>
      </c>
      <c r="AC486" s="19">
        <f t="shared" si="105"/>
        <v>55661.526570048314</v>
      </c>
      <c r="AD486" s="19">
        <f t="shared" si="106"/>
        <v>12369.235362318841</v>
      </c>
      <c r="AE486" s="19">
        <f t="shared" si="107"/>
        <v>43292.291207729475</v>
      </c>
      <c r="AF486" s="19">
        <f t="shared" si="108"/>
        <v>12369.235362318841</v>
      </c>
      <c r="AG486" s="19">
        <f t="shared" si="109"/>
        <v>30923.055845410636</v>
      </c>
      <c r="AH486" s="19">
        <f t="shared" si="110"/>
        <v>12369.235362318841</v>
      </c>
      <c r="AI486" s="19">
        <f t="shared" si="111"/>
        <v>18553.820483091797</v>
      </c>
      <c r="AJ486" s="19">
        <f t="shared" si="112"/>
        <v>12369.235362318841</v>
      </c>
      <c r="AK486" s="20">
        <f t="shared" si="113"/>
        <v>6184.5851207729556</v>
      </c>
    </row>
    <row r="487" spans="2:37" s="3" customFormat="1" ht="63.75" hidden="1" customHeight="1" outlineLevel="1" x14ac:dyDescent="0.2">
      <c r="B487" s="15" t="s">
        <v>562</v>
      </c>
      <c r="C487" s="16" t="s">
        <v>44</v>
      </c>
      <c r="D487" s="17">
        <v>207</v>
      </c>
      <c r="E487" s="10" t="s">
        <v>528</v>
      </c>
      <c r="F487" s="10" t="s">
        <v>283</v>
      </c>
      <c r="G487" s="11" t="s">
        <v>563</v>
      </c>
      <c r="H487" s="18" t="str">
        <f>IFERROR(INDEX(#REF!,MATCH(G487,#REF!,0)),G487)</f>
        <v>33000000153-УК НТМК</v>
      </c>
      <c r="I487" s="11"/>
      <c r="J487" s="11" t="s">
        <v>279</v>
      </c>
      <c r="K487" s="11"/>
      <c r="L487" s="11" t="s">
        <v>808</v>
      </c>
      <c r="M487" s="11">
        <v>0</v>
      </c>
      <c r="N487" s="19">
        <v>673533.7</v>
      </c>
      <c r="O487" s="19">
        <v>818976.96</v>
      </c>
      <c r="P487" s="19">
        <v>818976.96</v>
      </c>
      <c r="Q487" s="19">
        <v>510376.96000000002</v>
      </c>
      <c r="R487" s="13">
        <f t="shared" si="100"/>
        <v>308599.99999999994</v>
      </c>
      <c r="S487" s="11"/>
      <c r="T487" s="19">
        <v>27694.87</v>
      </c>
      <c r="U487" s="11"/>
      <c r="V487" s="19">
        <v>818976.96</v>
      </c>
      <c r="W487" s="19">
        <v>538071.82999999996</v>
      </c>
      <c r="X487" s="19">
        <v>280905.13</v>
      </c>
      <c r="Y487" s="19">
        <f t="shared" si="101"/>
        <v>3956.4104347826087</v>
      </c>
      <c r="Z487" s="19">
        <f t="shared" si="102"/>
        <v>47476.922173913044</v>
      </c>
      <c r="AA487" s="19">
        <f t="shared" si="103"/>
        <v>261123.0778260869</v>
      </c>
      <c r="AB487" s="19">
        <f t="shared" si="104"/>
        <v>47476.925217391305</v>
      </c>
      <c r="AC487" s="19">
        <f t="shared" si="105"/>
        <v>213646.15260869559</v>
      </c>
      <c r="AD487" s="19">
        <f t="shared" si="106"/>
        <v>47476.925217391305</v>
      </c>
      <c r="AE487" s="19">
        <f t="shared" si="107"/>
        <v>166169.22739130427</v>
      </c>
      <c r="AF487" s="19">
        <f t="shared" si="108"/>
        <v>47476.925217391305</v>
      </c>
      <c r="AG487" s="19">
        <f t="shared" si="109"/>
        <v>118692.30217391296</v>
      </c>
      <c r="AH487" s="19">
        <f t="shared" si="110"/>
        <v>47476.925217391305</v>
      </c>
      <c r="AI487" s="19">
        <f t="shared" si="111"/>
        <v>71215.37695652165</v>
      </c>
      <c r="AJ487" s="19">
        <f t="shared" si="112"/>
        <v>47476.925217391305</v>
      </c>
      <c r="AK487" s="20">
        <f t="shared" si="113"/>
        <v>23738.451739130345</v>
      </c>
    </row>
    <row r="488" spans="2:37" s="3" customFormat="1" ht="63.75" hidden="1" customHeight="1" outlineLevel="1" x14ac:dyDescent="0.2">
      <c r="B488" s="15" t="s">
        <v>564</v>
      </c>
      <c r="C488" s="16" t="s">
        <v>44</v>
      </c>
      <c r="D488" s="17">
        <v>207</v>
      </c>
      <c r="E488" s="10" t="s">
        <v>551</v>
      </c>
      <c r="F488" s="10" t="s">
        <v>57</v>
      </c>
      <c r="G488" s="11" t="s">
        <v>565</v>
      </c>
      <c r="H488" s="18" t="str">
        <f>IFERROR(INDEX(#REF!,MATCH(G488,#REF!,0)),G488)</f>
        <v>33000000164-УК НТМК</v>
      </c>
      <c r="I488" s="11"/>
      <c r="J488" s="11" t="s">
        <v>279</v>
      </c>
      <c r="K488" s="11"/>
      <c r="L488" s="11" t="s">
        <v>808</v>
      </c>
      <c r="M488" s="11">
        <v>0</v>
      </c>
      <c r="N488" s="19">
        <v>17099.25</v>
      </c>
      <c r="O488" s="19">
        <v>19638.59</v>
      </c>
      <c r="P488" s="19">
        <v>19638.59</v>
      </c>
      <c r="Q488" s="19">
        <v>12238.59</v>
      </c>
      <c r="R488" s="13">
        <f t="shared" si="100"/>
        <v>7400</v>
      </c>
      <c r="S488" s="11"/>
      <c r="T488" s="22">
        <v>664.09</v>
      </c>
      <c r="U488" s="11"/>
      <c r="V488" s="19">
        <v>19638.59</v>
      </c>
      <c r="W488" s="19">
        <v>12902.68</v>
      </c>
      <c r="X488" s="19">
        <v>6735.91</v>
      </c>
      <c r="Y488" s="19">
        <f t="shared" si="101"/>
        <v>94.872415458937198</v>
      </c>
      <c r="Z488" s="19">
        <f t="shared" si="102"/>
        <v>1138.452077294686</v>
      </c>
      <c r="AA488" s="19">
        <f t="shared" si="103"/>
        <v>6261.5479227053138</v>
      </c>
      <c r="AB488" s="19">
        <f t="shared" si="104"/>
        <v>1138.4689855072463</v>
      </c>
      <c r="AC488" s="19">
        <f t="shared" si="105"/>
        <v>5123.0789371980673</v>
      </c>
      <c r="AD488" s="19">
        <f t="shared" si="106"/>
        <v>1138.4689855072463</v>
      </c>
      <c r="AE488" s="19">
        <f t="shared" si="107"/>
        <v>3984.6099516908207</v>
      </c>
      <c r="AF488" s="19">
        <f t="shared" si="108"/>
        <v>1138.4689855072463</v>
      </c>
      <c r="AG488" s="19">
        <f t="shared" si="109"/>
        <v>2846.1409661835742</v>
      </c>
      <c r="AH488" s="19">
        <f t="shared" si="110"/>
        <v>1138.4689855072463</v>
      </c>
      <c r="AI488" s="19">
        <f t="shared" si="111"/>
        <v>1707.6719806763278</v>
      </c>
      <c r="AJ488" s="19">
        <f t="shared" si="112"/>
        <v>1138.4689855072463</v>
      </c>
      <c r="AK488" s="20">
        <f t="shared" si="113"/>
        <v>569.20299516908153</v>
      </c>
    </row>
    <row r="489" spans="2:37" s="3" customFormat="1" ht="63.75" hidden="1" customHeight="1" outlineLevel="1" x14ac:dyDescent="0.2">
      <c r="B489" s="15" t="s">
        <v>564</v>
      </c>
      <c r="C489" s="16" t="s">
        <v>44</v>
      </c>
      <c r="D489" s="17">
        <v>207</v>
      </c>
      <c r="E489" s="10" t="s">
        <v>551</v>
      </c>
      <c r="F489" s="10" t="s">
        <v>57</v>
      </c>
      <c r="G489" s="11" t="s">
        <v>566</v>
      </c>
      <c r="H489" s="18" t="str">
        <f>IFERROR(INDEX(#REF!,MATCH(G489,#REF!,0)),G489)</f>
        <v>33000000165-УК НТМК</v>
      </c>
      <c r="I489" s="11"/>
      <c r="J489" s="11" t="s">
        <v>279</v>
      </c>
      <c r="K489" s="11"/>
      <c r="L489" s="11" t="s">
        <v>808</v>
      </c>
      <c r="M489" s="11">
        <v>0</v>
      </c>
      <c r="N489" s="19">
        <v>17099.25</v>
      </c>
      <c r="O489" s="19">
        <v>19638.59</v>
      </c>
      <c r="P489" s="19">
        <v>19638.59</v>
      </c>
      <c r="Q489" s="19">
        <v>12238.59</v>
      </c>
      <c r="R489" s="13">
        <f t="shared" si="100"/>
        <v>7400</v>
      </c>
      <c r="S489" s="11"/>
      <c r="T489" s="22">
        <v>664.09</v>
      </c>
      <c r="U489" s="11"/>
      <c r="V489" s="19">
        <v>19638.59</v>
      </c>
      <c r="W489" s="19">
        <v>12902.68</v>
      </c>
      <c r="X489" s="19">
        <v>6735.91</v>
      </c>
      <c r="Y489" s="19">
        <f t="shared" si="101"/>
        <v>94.872415458937198</v>
      </c>
      <c r="Z489" s="19">
        <f t="shared" si="102"/>
        <v>1138.452077294686</v>
      </c>
      <c r="AA489" s="19">
        <f t="shared" si="103"/>
        <v>6261.5479227053138</v>
      </c>
      <c r="AB489" s="19">
        <f t="shared" si="104"/>
        <v>1138.4689855072463</v>
      </c>
      <c r="AC489" s="19">
        <f t="shared" si="105"/>
        <v>5123.0789371980673</v>
      </c>
      <c r="AD489" s="19">
        <f t="shared" si="106"/>
        <v>1138.4689855072463</v>
      </c>
      <c r="AE489" s="19">
        <f t="shared" si="107"/>
        <v>3984.6099516908207</v>
      </c>
      <c r="AF489" s="19">
        <f t="shared" si="108"/>
        <v>1138.4689855072463</v>
      </c>
      <c r="AG489" s="19">
        <f t="shared" si="109"/>
        <v>2846.1409661835742</v>
      </c>
      <c r="AH489" s="19">
        <f t="shared" si="110"/>
        <v>1138.4689855072463</v>
      </c>
      <c r="AI489" s="19">
        <f t="shared" si="111"/>
        <v>1707.6719806763278</v>
      </c>
      <c r="AJ489" s="19">
        <f t="shared" si="112"/>
        <v>1138.4689855072463</v>
      </c>
      <c r="AK489" s="20">
        <f t="shared" si="113"/>
        <v>569.20299516908153</v>
      </c>
    </row>
    <row r="490" spans="2:37" s="3" customFormat="1" ht="63.75" hidden="1" customHeight="1" outlineLevel="1" x14ac:dyDescent="0.2">
      <c r="B490" s="15" t="s">
        <v>564</v>
      </c>
      <c r="C490" s="16" t="s">
        <v>44</v>
      </c>
      <c r="D490" s="17">
        <v>207</v>
      </c>
      <c r="E490" s="10" t="s">
        <v>551</v>
      </c>
      <c r="F490" s="10" t="s">
        <v>57</v>
      </c>
      <c r="G490" s="11" t="s">
        <v>567</v>
      </c>
      <c r="H490" s="18" t="str">
        <f>IFERROR(INDEX(#REF!,MATCH(G490,#REF!,0)),G490)</f>
        <v>33000000166-УК НТМК</v>
      </c>
      <c r="I490" s="11"/>
      <c r="J490" s="11" t="s">
        <v>279</v>
      </c>
      <c r="K490" s="11"/>
      <c r="L490" s="11" t="s">
        <v>808</v>
      </c>
      <c r="M490" s="11">
        <v>0</v>
      </c>
      <c r="N490" s="19">
        <v>17099.25</v>
      </c>
      <c r="O490" s="19">
        <v>19638.59</v>
      </c>
      <c r="P490" s="19">
        <v>19638.59</v>
      </c>
      <c r="Q490" s="19">
        <v>12238.59</v>
      </c>
      <c r="R490" s="13">
        <f t="shared" si="100"/>
        <v>7400</v>
      </c>
      <c r="S490" s="11"/>
      <c r="T490" s="22">
        <v>664.09</v>
      </c>
      <c r="U490" s="11"/>
      <c r="V490" s="19">
        <v>19638.59</v>
      </c>
      <c r="W490" s="19">
        <v>12902.68</v>
      </c>
      <c r="X490" s="19">
        <v>6735.91</v>
      </c>
      <c r="Y490" s="19">
        <f t="shared" si="101"/>
        <v>94.872415458937198</v>
      </c>
      <c r="Z490" s="19">
        <f t="shared" si="102"/>
        <v>1138.452077294686</v>
      </c>
      <c r="AA490" s="19">
        <f t="shared" si="103"/>
        <v>6261.5479227053138</v>
      </c>
      <c r="AB490" s="19">
        <f t="shared" si="104"/>
        <v>1138.4689855072463</v>
      </c>
      <c r="AC490" s="19">
        <f t="shared" si="105"/>
        <v>5123.0789371980673</v>
      </c>
      <c r="AD490" s="19">
        <f t="shared" si="106"/>
        <v>1138.4689855072463</v>
      </c>
      <c r="AE490" s="19">
        <f t="shared" si="107"/>
        <v>3984.6099516908207</v>
      </c>
      <c r="AF490" s="19">
        <f t="shared" si="108"/>
        <v>1138.4689855072463</v>
      </c>
      <c r="AG490" s="19">
        <f t="shared" si="109"/>
        <v>2846.1409661835742</v>
      </c>
      <c r="AH490" s="19">
        <f t="shared" si="110"/>
        <v>1138.4689855072463</v>
      </c>
      <c r="AI490" s="19">
        <f t="shared" si="111"/>
        <v>1707.6719806763278</v>
      </c>
      <c r="AJ490" s="19">
        <f t="shared" si="112"/>
        <v>1138.4689855072463</v>
      </c>
      <c r="AK490" s="20">
        <f t="shared" si="113"/>
        <v>569.20299516908153</v>
      </c>
    </row>
    <row r="491" spans="2:37" s="3" customFormat="1" ht="63.75" hidden="1" customHeight="1" outlineLevel="1" x14ac:dyDescent="0.2">
      <c r="B491" s="15" t="s">
        <v>564</v>
      </c>
      <c r="C491" s="16" t="s">
        <v>44</v>
      </c>
      <c r="D491" s="17">
        <v>207</v>
      </c>
      <c r="E491" s="10" t="s">
        <v>551</v>
      </c>
      <c r="F491" s="10" t="s">
        <v>57</v>
      </c>
      <c r="G491" s="11" t="s">
        <v>568</v>
      </c>
      <c r="H491" s="18" t="str">
        <f>IFERROR(INDEX(#REF!,MATCH(G491,#REF!,0)),G491)</f>
        <v>33000000167-УК НТМК</v>
      </c>
      <c r="I491" s="11"/>
      <c r="J491" s="11" t="s">
        <v>279</v>
      </c>
      <c r="K491" s="11"/>
      <c r="L491" s="11" t="s">
        <v>808</v>
      </c>
      <c r="M491" s="11">
        <v>0</v>
      </c>
      <c r="N491" s="19">
        <v>17099.25</v>
      </c>
      <c r="O491" s="19">
        <v>19638.59</v>
      </c>
      <c r="P491" s="19">
        <v>19638.59</v>
      </c>
      <c r="Q491" s="19">
        <v>12238.59</v>
      </c>
      <c r="R491" s="13">
        <f t="shared" si="100"/>
        <v>7400</v>
      </c>
      <c r="S491" s="11"/>
      <c r="T491" s="22">
        <v>664.09</v>
      </c>
      <c r="U491" s="11"/>
      <c r="V491" s="19">
        <v>19638.59</v>
      </c>
      <c r="W491" s="19">
        <v>12902.68</v>
      </c>
      <c r="X491" s="19">
        <v>6735.91</v>
      </c>
      <c r="Y491" s="19">
        <f t="shared" si="101"/>
        <v>94.872415458937198</v>
      </c>
      <c r="Z491" s="19">
        <f t="shared" si="102"/>
        <v>1138.452077294686</v>
      </c>
      <c r="AA491" s="19">
        <f t="shared" si="103"/>
        <v>6261.5479227053138</v>
      </c>
      <c r="AB491" s="19">
        <f t="shared" si="104"/>
        <v>1138.4689855072463</v>
      </c>
      <c r="AC491" s="19">
        <f t="shared" si="105"/>
        <v>5123.0789371980673</v>
      </c>
      <c r="AD491" s="19">
        <f t="shared" si="106"/>
        <v>1138.4689855072463</v>
      </c>
      <c r="AE491" s="19">
        <f t="shared" si="107"/>
        <v>3984.6099516908207</v>
      </c>
      <c r="AF491" s="19">
        <f t="shared" si="108"/>
        <v>1138.4689855072463</v>
      </c>
      <c r="AG491" s="19">
        <f t="shared" si="109"/>
        <v>2846.1409661835742</v>
      </c>
      <c r="AH491" s="19">
        <f t="shared" si="110"/>
        <v>1138.4689855072463</v>
      </c>
      <c r="AI491" s="19">
        <f t="shared" si="111"/>
        <v>1707.6719806763278</v>
      </c>
      <c r="AJ491" s="19">
        <f t="shared" si="112"/>
        <v>1138.4689855072463</v>
      </c>
      <c r="AK491" s="20">
        <f t="shared" si="113"/>
        <v>569.20299516908153</v>
      </c>
    </row>
    <row r="492" spans="2:37" s="3" customFormat="1" ht="63.75" hidden="1" customHeight="1" outlineLevel="1" x14ac:dyDescent="0.2">
      <c r="B492" s="15" t="s">
        <v>564</v>
      </c>
      <c r="C492" s="16" t="s">
        <v>44</v>
      </c>
      <c r="D492" s="17">
        <v>207</v>
      </c>
      <c r="E492" s="10" t="s">
        <v>551</v>
      </c>
      <c r="F492" s="10" t="s">
        <v>57</v>
      </c>
      <c r="G492" s="11" t="s">
        <v>569</v>
      </c>
      <c r="H492" s="18" t="str">
        <f>IFERROR(INDEX(#REF!,MATCH(G492,#REF!,0)),G492)</f>
        <v>33000000168-УК НТМК</v>
      </c>
      <c r="I492" s="11"/>
      <c r="J492" s="11" t="s">
        <v>279</v>
      </c>
      <c r="K492" s="11"/>
      <c r="L492" s="11" t="s">
        <v>808</v>
      </c>
      <c r="M492" s="11">
        <v>0</v>
      </c>
      <c r="N492" s="19">
        <v>17099.25</v>
      </c>
      <c r="O492" s="19">
        <v>19638.59</v>
      </c>
      <c r="P492" s="19">
        <v>19638.59</v>
      </c>
      <c r="Q492" s="19">
        <v>12238.59</v>
      </c>
      <c r="R492" s="13">
        <f t="shared" si="100"/>
        <v>7400</v>
      </c>
      <c r="S492" s="11"/>
      <c r="T492" s="22">
        <v>664.09</v>
      </c>
      <c r="U492" s="11"/>
      <c r="V492" s="19">
        <v>19638.59</v>
      </c>
      <c r="W492" s="19">
        <v>12902.68</v>
      </c>
      <c r="X492" s="19">
        <v>6735.91</v>
      </c>
      <c r="Y492" s="19">
        <f t="shared" si="101"/>
        <v>94.872415458937198</v>
      </c>
      <c r="Z492" s="19">
        <f t="shared" si="102"/>
        <v>1138.452077294686</v>
      </c>
      <c r="AA492" s="19">
        <f t="shared" si="103"/>
        <v>6261.5479227053138</v>
      </c>
      <c r="AB492" s="19">
        <f t="shared" si="104"/>
        <v>1138.4689855072463</v>
      </c>
      <c r="AC492" s="19">
        <f t="shared" si="105"/>
        <v>5123.0789371980673</v>
      </c>
      <c r="AD492" s="19">
        <f t="shared" si="106"/>
        <v>1138.4689855072463</v>
      </c>
      <c r="AE492" s="19">
        <f t="shared" si="107"/>
        <v>3984.6099516908207</v>
      </c>
      <c r="AF492" s="19">
        <f t="shared" si="108"/>
        <v>1138.4689855072463</v>
      </c>
      <c r="AG492" s="19">
        <f t="shared" si="109"/>
        <v>2846.1409661835742</v>
      </c>
      <c r="AH492" s="19">
        <f t="shared" si="110"/>
        <v>1138.4689855072463</v>
      </c>
      <c r="AI492" s="19">
        <f t="shared" si="111"/>
        <v>1707.6719806763278</v>
      </c>
      <c r="AJ492" s="19">
        <f t="shared" si="112"/>
        <v>1138.4689855072463</v>
      </c>
      <c r="AK492" s="20">
        <f t="shared" si="113"/>
        <v>569.20299516908153</v>
      </c>
    </row>
    <row r="493" spans="2:37" s="3" customFormat="1" ht="63.75" hidden="1" customHeight="1" outlineLevel="1" x14ac:dyDescent="0.2">
      <c r="B493" s="15" t="s">
        <v>564</v>
      </c>
      <c r="C493" s="16" t="s">
        <v>44</v>
      </c>
      <c r="D493" s="17">
        <v>207</v>
      </c>
      <c r="E493" s="10" t="s">
        <v>551</v>
      </c>
      <c r="F493" s="10" t="s">
        <v>57</v>
      </c>
      <c r="G493" s="11" t="s">
        <v>570</v>
      </c>
      <c r="H493" s="18" t="str">
        <f>IFERROR(INDEX(#REF!,MATCH(G493,#REF!,0)),G493)</f>
        <v>33000000169-УК НТМК</v>
      </c>
      <c r="I493" s="11"/>
      <c r="J493" s="11" t="s">
        <v>279</v>
      </c>
      <c r="K493" s="11"/>
      <c r="L493" s="11" t="s">
        <v>808</v>
      </c>
      <c r="M493" s="11">
        <v>0</v>
      </c>
      <c r="N493" s="19">
        <v>17099.25</v>
      </c>
      <c r="O493" s="19">
        <v>19638.59</v>
      </c>
      <c r="P493" s="19">
        <v>19638.59</v>
      </c>
      <c r="Q493" s="19">
        <v>12238.59</v>
      </c>
      <c r="R493" s="13">
        <f t="shared" si="100"/>
        <v>7400</v>
      </c>
      <c r="S493" s="11"/>
      <c r="T493" s="22">
        <v>664.09</v>
      </c>
      <c r="U493" s="11"/>
      <c r="V493" s="19">
        <v>19638.59</v>
      </c>
      <c r="W493" s="19">
        <v>12902.68</v>
      </c>
      <c r="X493" s="19">
        <v>6735.91</v>
      </c>
      <c r="Y493" s="19">
        <f t="shared" si="101"/>
        <v>94.872415458937198</v>
      </c>
      <c r="Z493" s="19">
        <f t="shared" si="102"/>
        <v>1138.452077294686</v>
      </c>
      <c r="AA493" s="19">
        <f t="shared" si="103"/>
        <v>6261.5479227053138</v>
      </c>
      <c r="AB493" s="19">
        <f t="shared" si="104"/>
        <v>1138.4689855072463</v>
      </c>
      <c r="AC493" s="19">
        <f t="shared" si="105"/>
        <v>5123.0789371980673</v>
      </c>
      <c r="AD493" s="19">
        <f t="shared" si="106"/>
        <v>1138.4689855072463</v>
      </c>
      <c r="AE493" s="19">
        <f t="shared" si="107"/>
        <v>3984.6099516908207</v>
      </c>
      <c r="AF493" s="19">
        <f t="shared" si="108"/>
        <v>1138.4689855072463</v>
      </c>
      <c r="AG493" s="19">
        <f t="shared" si="109"/>
        <v>2846.1409661835742</v>
      </c>
      <c r="AH493" s="19">
        <f t="shared" si="110"/>
        <v>1138.4689855072463</v>
      </c>
      <c r="AI493" s="19">
        <f t="shared" si="111"/>
        <v>1707.6719806763278</v>
      </c>
      <c r="AJ493" s="19">
        <f t="shared" si="112"/>
        <v>1138.4689855072463</v>
      </c>
      <c r="AK493" s="20">
        <f t="shared" si="113"/>
        <v>569.20299516908153</v>
      </c>
    </row>
    <row r="494" spans="2:37" s="3" customFormat="1" ht="63.75" hidden="1" customHeight="1" outlineLevel="1" x14ac:dyDescent="0.2">
      <c r="B494" s="15" t="s">
        <v>564</v>
      </c>
      <c r="C494" s="16" t="s">
        <v>44</v>
      </c>
      <c r="D494" s="17">
        <v>207</v>
      </c>
      <c r="E494" s="10" t="s">
        <v>551</v>
      </c>
      <c r="F494" s="10" t="s">
        <v>57</v>
      </c>
      <c r="G494" s="11" t="s">
        <v>571</v>
      </c>
      <c r="H494" s="18" t="str">
        <f>IFERROR(INDEX(#REF!,MATCH(G494,#REF!,0)),G494)</f>
        <v>33000000170-УК НТМК</v>
      </c>
      <c r="I494" s="11"/>
      <c r="J494" s="11" t="s">
        <v>279</v>
      </c>
      <c r="K494" s="11"/>
      <c r="L494" s="11" t="s">
        <v>808</v>
      </c>
      <c r="M494" s="11">
        <v>0</v>
      </c>
      <c r="N494" s="19">
        <v>17099.25</v>
      </c>
      <c r="O494" s="19">
        <v>19638.59</v>
      </c>
      <c r="P494" s="19">
        <v>19638.59</v>
      </c>
      <c r="Q494" s="19">
        <v>12238.59</v>
      </c>
      <c r="R494" s="13">
        <f t="shared" si="100"/>
        <v>7400</v>
      </c>
      <c r="S494" s="11"/>
      <c r="T494" s="22">
        <v>664.09</v>
      </c>
      <c r="U494" s="11"/>
      <c r="V494" s="19">
        <v>19638.59</v>
      </c>
      <c r="W494" s="19">
        <v>12902.68</v>
      </c>
      <c r="X494" s="19">
        <v>6735.91</v>
      </c>
      <c r="Y494" s="19">
        <f t="shared" si="101"/>
        <v>94.872415458937198</v>
      </c>
      <c r="Z494" s="19">
        <f t="shared" si="102"/>
        <v>1138.452077294686</v>
      </c>
      <c r="AA494" s="19">
        <f t="shared" si="103"/>
        <v>6261.5479227053138</v>
      </c>
      <c r="AB494" s="19">
        <f t="shared" si="104"/>
        <v>1138.4689855072463</v>
      </c>
      <c r="AC494" s="19">
        <f t="shared" si="105"/>
        <v>5123.0789371980673</v>
      </c>
      <c r="AD494" s="19">
        <f t="shared" si="106"/>
        <v>1138.4689855072463</v>
      </c>
      <c r="AE494" s="19">
        <f t="shared" si="107"/>
        <v>3984.6099516908207</v>
      </c>
      <c r="AF494" s="19">
        <f t="shared" si="108"/>
        <v>1138.4689855072463</v>
      </c>
      <c r="AG494" s="19">
        <f t="shared" si="109"/>
        <v>2846.1409661835742</v>
      </c>
      <c r="AH494" s="19">
        <f t="shared" si="110"/>
        <v>1138.4689855072463</v>
      </c>
      <c r="AI494" s="19">
        <f t="shared" si="111"/>
        <v>1707.6719806763278</v>
      </c>
      <c r="AJ494" s="19">
        <f t="shared" si="112"/>
        <v>1138.4689855072463</v>
      </c>
      <c r="AK494" s="20">
        <f t="shared" si="113"/>
        <v>569.20299516908153</v>
      </c>
    </row>
    <row r="495" spans="2:37" s="3" customFormat="1" ht="63.75" hidden="1" customHeight="1" outlineLevel="1" x14ac:dyDescent="0.2">
      <c r="B495" s="15" t="s">
        <v>564</v>
      </c>
      <c r="C495" s="16" t="s">
        <v>44</v>
      </c>
      <c r="D495" s="17">
        <v>207</v>
      </c>
      <c r="E495" s="10" t="s">
        <v>551</v>
      </c>
      <c r="F495" s="10" t="s">
        <v>57</v>
      </c>
      <c r="G495" s="11" t="s">
        <v>572</v>
      </c>
      <c r="H495" s="18" t="str">
        <f>IFERROR(INDEX(#REF!,MATCH(G495,#REF!,0)),G495)</f>
        <v>33000000171-УК НТМК</v>
      </c>
      <c r="I495" s="11"/>
      <c r="J495" s="11" t="s">
        <v>279</v>
      </c>
      <c r="K495" s="11"/>
      <c r="L495" s="11" t="s">
        <v>808</v>
      </c>
      <c r="M495" s="11">
        <v>0</v>
      </c>
      <c r="N495" s="19">
        <v>17099.25</v>
      </c>
      <c r="O495" s="19">
        <v>19638.59</v>
      </c>
      <c r="P495" s="19">
        <v>19638.59</v>
      </c>
      <c r="Q495" s="19">
        <v>12238.59</v>
      </c>
      <c r="R495" s="13">
        <f t="shared" si="100"/>
        <v>7400</v>
      </c>
      <c r="S495" s="11"/>
      <c r="T495" s="22">
        <v>664.09</v>
      </c>
      <c r="U495" s="11"/>
      <c r="V495" s="19">
        <v>19638.59</v>
      </c>
      <c r="W495" s="19">
        <v>12902.68</v>
      </c>
      <c r="X495" s="19">
        <v>6735.91</v>
      </c>
      <c r="Y495" s="19">
        <f t="shared" si="101"/>
        <v>94.872415458937198</v>
      </c>
      <c r="Z495" s="19">
        <f t="shared" si="102"/>
        <v>1138.452077294686</v>
      </c>
      <c r="AA495" s="19">
        <f t="shared" si="103"/>
        <v>6261.5479227053138</v>
      </c>
      <c r="AB495" s="19">
        <f t="shared" si="104"/>
        <v>1138.4689855072463</v>
      </c>
      <c r="AC495" s="19">
        <f t="shared" si="105"/>
        <v>5123.0789371980673</v>
      </c>
      <c r="AD495" s="19">
        <f t="shared" si="106"/>
        <v>1138.4689855072463</v>
      </c>
      <c r="AE495" s="19">
        <f t="shared" si="107"/>
        <v>3984.6099516908207</v>
      </c>
      <c r="AF495" s="19">
        <f t="shared" si="108"/>
        <v>1138.4689855072463</v>
      </c>
      <c r="AG495" s="19">
        <f t="shared" si="109"/>
        <v>2846.1409661835742</v>
      </c>
      <c r="AH495" s="19">
        <f t="shared" si="110"/>
        <v>1138.4689855072463</v>
      </c>
      <c r="AI495" s="19">
        <f t="shared" si="111"/>
        <v>1707.6719806763278</v>
      </c>
      <c r="AJ495" s="19">
        <f t="shared" si="112"/>
        <v>1138.4689855072463</v>
      </c>
      <c r="AK495" s="20">
        <f t="shared" si="113"/>
        <v>569.20299516908153</v>
      </c>
    </row>
    <row r="496" spans="2:37" s="3" customFormat="1" ht="63.75" hidden="1" customHeight="1" outlineLevel="1" x14ac:dyDescent="0.2">
      <c r="B496" s="15" t="s">
        <v>564</v>
      </c>
      <c r="C496" s="16" t="s">
        <v>44</v>
      </c>
      <c r="D496" s="17">
        <v>207</v>
      </c>
      <c r="E496" s="10" t="s">
        <v>551</v>
      </c>
      <c r="F496" s="10" t="s">
        <v>57</v>
      </c>
      <c r="G496" s="11" t="s">
        <v>573</v>
      </c>
      <c r="H496" s="18" t="str">
        <f>IFERROR(INDEX(#REF!,MATCH(G496,#REF!,0)),G496)</f>
        <v>33000000172-УК НТМК</v>
      </c>
      <c r="I496" s="11"/>
      <c r="J496" s="11" t="s">
        <v>279</v>
      </c>
      <c r="K496" s="11"/>
      <c r="L496" s="11" t="s">
        <v>808</v>
      </c>
      <c r="M496" s="11">
        <v>0</v>
      </c>
      <c r="N496" s="19">
        <v>17099.25</v>
      </c>
      <c r="O496" s="19">
        <v>19638.59</v>
      </c>
      <c r="P496" s="19">
        <v>19638.59</v>
      </c>
      <c r="Q496" s="19">
        <v>12238.59</v>
      </c>
      <c r="R496" s="13">
        <f t="shared" si="100"/>
        <v>7400</v>
      </c>
      <c r="S496" s="11"/>
      <c r="T496" s="22">
        <v>664.09</v>
      </c>
      <c r="U496" s="11"/>
      <c r="V496" s="19">
        <v>19638.59</v>
      </c>
      <c r="W496" s="19">
        <v>12902.68</v>
      </c>
      <c r="X496" s="19">
        <v>6735.91</v>
      </c>
      <c r="Y496" s="19">
        <f t="shared" si="101"/>
        <v>94.872415458937198</v>
      </c>
      <c r="Z496" s="19">
        <f t="shared" si="102"/>
        <v>1138.452077294686</v>
      </c>
      <c r="AA496" s="19">
        <f t="shared" si="103"/>
        <v>6261.5479227053138</v>
      </c>
      <c r="AB496" s="19">
        <f t="shared" si="104"/>
        <v>1138.4689855072463</v>
      </c>
      <c r="AC496" s="19">
        <f t="shared" si="105"/>
        <v>5123.0789371980673</v>
      </c>
      <c r="AD496" s="19">
        <f t="shared" si="106"/>
        <v>1138.4689855072463</v>
      </c>
      <c r="AE496" s="19">
        <f t="shared" si="107"/>
        <v>3984.6099516908207</v>
      </c>
      <c r="AF496" s="19">
        <f t="shared" si="108"/>
        <v>1138.4689855072463</v>
      </c>
      <c r="AG496" s="19">
        <f t="shared" si="109"/>
        <v>2846.1409661835742</v>
      </c>
      <c r="AH496" s="19">
        <f t="shared" si="110"/>
        <v>1138.4689855072463</v>
      </c>
      <c r="AI496" s="19">
        <f t="shared" si="111"/>
        <v>1707.6719806763278</v>
      </c>
      <c r="AJ496" s="19">
        <f t="shared" si="112"/>
        <v>1138.4689855072463</v>
      </c>
      <c r="AK496" s="20">
        <f t="shared" si="113"/>
        <v>569.20299516908153</v>
      </c>
    </row>
    <row r="497" spans="2:37" s="3" customFormat="1" ht="63.75" hidden="1" customHeight="1" outlineLevel="1" x14ac:dyDescent="0.2">
      <c r="B497" s="15" t="s">
        <v>564</v>
      </c>
      <c r="C497" s="16" t="s">
        <v>44</v>
      </c>
      <c r="D497" s="17">
        <v>207</v>
      </c>
      <c r="E497" s="10" t="s">
        <v>551</v>
      </c>
      <c r="F497" s="10" t="s">
        <v>57</v>
      </c>
      <c r="G497" s="11" t="s">
        <v>574</v>
      </c>
      <c r="H497" s="18" t="str">
        <f>IFERROR(INDEX(#REF!,MATCH(G497,#REF!,0)),G497)</f>
        <v>33000000173-УК НТМК</v>
      </c>
      <c r="I497" s="11"/>
      <c r="J497" s="11" t="s">
        <v>279</v>
      </c>
      <c r="K497" s="11"/>
      <c r="L497" s="11" t="s">
        <v>808</v>
      </c>
      <c r="M497" s="11">
        <v>0</v>
      </c>
      <c r="N497" s="19">
        <v>17099.25</v>
      </c>
      <c r="O497" s="19">
        <v>19638.59</v>
      </c>
      <c r="P497" s="19">
        <v>19638.59</v>
      </c>
      <c r="Q497" s="19">
        <v>12238.59</v>
      </c>
      <c r="R497" s="13">
        <f t="shared" si="100"/>
        <v>7400</v>
      </c>
      <c r="S497" s="11"/>
      <c r="T497" s="22">
        <v>664.09</v>
      </c>
      <c r="U497" s="11"/>
      <c r="V497" s="19">
        <v>19638.59</v>
      </c>
      <c r="W497" s="19">
        <v>12902.68</v>
      </c>
      <c r="X497" s="19">
        <v>6735.91</v>
      </c>
      <c r="Y497" s="19">
        <f t="shared" si="101"/>
        <v>94.872415458937198</v>
      </c>
      <c r="Z497" s="19">
        <f t="shared" si="102"/>
        <v>1138.452077294686</v>
      </c>
      <c r="AA497" s="19">
        <f t="shared" si="103"/>
        <v>6261.5479227053138</v>
      </c>
      <c r="AB497" s="19">
        <f t="shared" si="104"/>
        <v>1138.4689855072463</v>
      </c>
      <c r="AC497" s="19">
        <f t="shared" si="105"/>
        <v>5123.0789371980673</v>
      </c>
      <c r="AD497" s="19">
        <f t="shared" si="106"/>
        <v>1138.4689855072463</v>
      </c>
      <c r="AE497" s="19">
        <f t="shared" si="107"/>
        <v>3984.6099516908207</v>
      </c>
      <c r="AF497" s="19">
        <f t="shared" si="108"/>
        <v>1138.4689855072463</v>
      </c>
      <c r="AG497" s="19">
        <f t="shared" si="109"/>
        <v>2846.1409661835742</v>
      </c>
      <c r="AH497" s="19">
        <f t="shared" si="110"/>
        <v>1138.4689855072463</v>
      </c>
      <c r="AI497" s="19">
        <f t="shared" si="111"/>
        <v>1707.6719806763278</v>
      </c>
      <c r="AJ497" s="19">
        <f t="shared" si="112"/>
        <v>1138.4689855072463</v>
      </c>
      <c r="AK497" s="20">
        <f t="shared" si="113"/>
        <v>569.20299516908153</v>
      </c>
    </row>
    <row r="498" spans="2:37" s="3" customFormat="1" ht="63.75" hidden="1" customHeight="1" outlineLevel="1" x14ac:dyDescent="0.2">
      <c r="B498" s="15" t="s">
        <v>564</v>
      </c>
      <c r="C498" s="16" t="s">
        <v>44</v>
      </c>
      <c r="D498" s="17">
        <v>207</v>
      </c>
      <c r="E498" s="10" t="s">
        <v>551</v>
      </c>
      <c r="F498" s="10" t="s">
        <v>57</v>
      </c>
      <c r="G498" s="11" t="s">
        <v>575</v>
      </c>
      <c r="H498" s="18" t="str">
        <f>IFERROR(INDEX(#REF!,MATCH(G498,#REF!,0)),G498)</f>
        <v>33000000174-УК НТМК</v>
      </c>
      <c r="I498" s="11"/>
      <c r="J498" s="11" t="s">
        <v>279</v>
      </c>
      <c r="K498" s="11"/>
      <c r="L498" s="11" t="s">
        <v>808</v>
      </c>
      <c r="M498" s="11">
        <v>0</v>
      </c>
      <c r="N498" s="19">
        <v>17099.25</v>
      </c>
      <c r="O498" s="19">
        <v>19638.59</v>
      </c>
      <c r="P498" s="19">
        <v>19638.59</v>
      </c>
      <c r="Q498" s="19">
        <v>12238.59</v>
      </c>
      <c r="R498" s="13">
        <f t="shared" si="100"/>
        <v>7400</v>
      </c>
      <c r="S498" s="11"/>
      <c r="T498" s="22">
        <v>664.09</v>
      </c>
      <c r="U498" s="11"/>
      <c r="V498" s="19">
        <v>19638.59</v>
      </c>
      <c r="W498" s="19">
        <v>12902.68</v>
      </c>
      <c r="X498" s="19">
        <v>6735.91</v>
      </c>
      <c r="Y498" s="19">
        <f t="shared" si="101"/>
        <v>94.872415458937198</v>
      </c>
      <c r="Z498" s="19">
        <f t="shared" si="102"/>
        <v>1138.452077294686</v>
      </c>
      <c r="AA498" s="19">
        <f t="shared" si="103"/>
        <v>6261.5479227053138</v>
      </c>
      <c r="AB498" s="19">
        <f t="shared" si="104"/>
        <v>1138.4689855072463</v>
      </c>
      <c r="AC498" s="19">
        <f t="shared" si="105"/>
        <v>5123.0789371980673</v>
      </c>
      <c r="AD498" s="19">
        <f t="shared" si="106"/>
        <v>1138.4689855072463</v>
      </c>
      <c r="AE498" s="19">
        <f t="shared" si="107"/>
        <v>3984.6099516908207</v>
      </c>
      <c r="AF498" s="19">
        <f t="shared" si="108"/>
        <v>1138.4689855072463</v>
      </c>
      <c r="AG498" s="19">
        <f t="shared" si="109"/>
        <v>2846.1409661835742</v>
      </c>
      <c r="AH498" s="19">
        <f t="shared" si="110"/>
        <v>1138.4689855072463</v>
      </c>
      <c r="AI498" s="19">
        <f t="shared" si="111"/>
        <v>1707.6719806763278</v>
      </c>
      <c r="AJ498" s="19">
        <f t="shared" si="112"/>
        <v>1138.4689855072463</v>
      </c>
      <c r="AK498" s="20">
        <f t="shared" si="113"/>
        <v>569.20299516908153</v>
      </c>
    </row>
    <row r="499" spans="2:37" s="3" customFormat="1" ht="63.75" hidden="1" customHeight="1" outlineLevel="1" x14ac:dyDescent="0.2">
      <c r="B499" s="15" t="s">
        <v>564</v>
      </c>
      <c r="C499" s="16" t="s">
        <v>44</v>
      </c>
      <c r="D499" s="17">
        <v>207</v>
      </c>
      <c r="E499" s="10" t="s">
        <v>551</v>
      </c>
      <c r="F499" s="10" t="s">
        <v>57</v>
      </c>
      <c r="G499" s="11" t="s">
        <v>576</v>
      </c>
      <c r="H499" s="18" t="str">
        <f>IFERROR(INDEX(#REF!,MATCH(G499,#REF!,0)),G499)</f>
        <v>33000000175-УК НТМК</v>
      </c>
      <c r="I499" s="11"/>
      <c r="J499" s="11" t="s">
        <v>279</v>
      </c>
      <c r="K499" s="11"/>
      <c r="L499" s="11" t="s">
        <v>808</v>
      </c>
      <c r="M499" s="11">
        <v>0</v>
      </c>
      <c r="N499" s="19">
        <v>17099.25</v>
      </c>
      <c r="O499" s="19">
        <v>19638.59</v>
      </c>
      <c r="P499" s="19">
        <v>19638.59</v>
      </c>
      <c r="Q499" s="19">
        <v>12238.59</v>
      </c>
      <c r="R499" s="13">
        <f t="shared" si="100"/>
        <v>7400</v>
      </c>
      <c r="S499" s="11"/>
      <c r="T499" s="22">
        <v>664.09</v>
      </c>
      <c r="U499" s="11"/>
      <c r="V499" s="19">
        <v>19638.59</v>
      </c>
      <c r="W499" s="19">
        <v>12902.68</v>
      </c>
      <c r="X499" s="19">
        <v>6735.91</v>
      </c>
      <c r="Y499" s="19">
        <f t="shared" si="101"/>
        <v>94.872415458937198</v>
      </c>
      <c r="Z499" s="19">
        <f t="shared" si="102"/>
        <v>1138.452077294686</v>
      </c>
      <c r="AA499" s="19">
        <f t="shared" si="103"/>
        <v>6261.5479227053138</v>
      </c>
      <c r="AB499" s="19">
        <f t="shared" si="104"/>
        <v>1138.4689855072463</v>
      </c>
      <c r="AC499" s="19">
        <f t="shared" si="105"/>
        <v>5123.0789371980673</v>
      </c>
      <c r="AD499" s="19">
        <f t="shared" si="106"/>
        <v>1138.4689855072463</v>
      </c>
      <c r="AE499" s="19">
        <f t="shared" si="107"/>
        <v>3984.6099516908207</v>
      </c>
      <c r="AF499" s="19">
        <f t="shared" si="108"/>
        <v>1138.4689855072463</v>
      </c>
      <c r="AG499" s="19">
        <f t="shared" si="109"/>
        <v>2846.1409661835742</v>
      </c>
      <c r="AH499" s="19">
        <f t="shared" si="110"/>
        <v>1138.4689855072463</v>
      </c>
      <c r="AI499" s="19">
        <f t="shared" si="111"/>
        <v>1707.6719806763278</v>
      </c>
      <c r="AJ499" s="19">
        <f t="shared" si="112"/>
        <v>1138.4689855072463</v>
      </c>
      <c r="AK499" s="20">
        <f t="shared" si="113"/>
        <v>569.20299516908153</v>
      </c>
    </row>
    <row r="500" spans="2:37" s="3" customFormat="1" ht="63.75" hidden="1" customHeight="1" outlineLevel="1" x14ac:dyDescent="0.2">
      <c r="B500" s="15" t="s">
        <v>564</v>
      </c>
      <c r="C500" s="16" t="s">
        <v>44</v>
      </c>
      <c r="D500" s="17">
        <v>207</v>
      </c>
      <c r="E500" s="10" t="s">
        <v>551</v>
      </c>
      <c r="F500" s="10" t="s">
        <v>57</v>
      </c>
      <c r="G500" s="11" t="s">
        <v>577</v>
      </c>
      <c r="H500" s="18" t="str">
        <f>IFERROR(INDEX(#REF!,MATCH(G500,#REF!,0)),G500)</f>
        <v>33000000176-УК НТМК</v>
      </c>
      <c r="I500" s="11"/>
      <c r="J500" s="11" t="s">
        <v>279</v>
      </c>
      <c r="K500" s="11"/>
      <c r="L500" s="11" t="s">
        <v>808</v>
      </c>
      <c r="M500" s="11">
        <v>0</v>
      </c>
      <c r="N500" s="19">
        <v>17099.25</v>
      </c>
      <c r="O500" s="19">
        <v>19638.59</v>
      </c>
      <c r="P500" s="19">
        <v>19638.59</v>
      </c>
      <c r="Q500" s="19">
        <v>12238.59</v>
      </c>
      <c r="R500" s="13">
        <f t="shared" si="100"/>
        <v>7400</v>
      </c>
      <c r="S500" s="11"/>
      <c r="T500" s="22">
        <v>664.09</v>
      </c>
      <c r="U500" s="11"/>
      <c r="V500" s="19">
        <v>19638.59</v>
      </c>
      <c r="W500" s="19">
        <v>12902.68</v>
      </c>
      <c r="X500" s="19">
        <v>6735.91</v>
      </c>
      <c r="Y500" s="19">
        <f t="shared" si="101"/>
        <v>94.872415458937198</v>
      </c>
      <c r="Z500" s="19">
        <f t="shared" si="102"/>
        <v>1138.452077294686</v>
      </c>
      <c r="AA500" s="19">
        <f t="shared" si="103"/>
        <v>6261.5479227053138</v>
      </c>
      <c r="AB500" s="19">
        <f t="shared" si="104"/>
        <v>1138.4689855072463</v>
      </c>
      <c r="AC500" s="19">
        <f t="shared" si="105"/>
        <v>5123.0789371980673</v>
      </c>
      <c r="AD500" s="19">
        <f t="shared" si="106"/>
        <v>1138.4689855072463</v>
      </c>
      <c r="AE500" s="19">
        <f t="shared" si="107"/>
        <v>3984.6099516908207</v>
      </c>
      <c r="AF500" s="19">
        <f t="shared" si="108"/>
        <v>1138.4689855072463</v>
      </c>
      <c r="AG500" s="19">
        <f t="shared" si="109"/>
        <v>2846.1409661835742</v>
      </c>
      <c r="AH500" s="19">
        <f t="shared" si="110"/>
        <v>1138.4689855072463</v>
      </c>
      <c r="AI500" s="19">
        <f t="shared" si="111"/>
        <v>1707.6719806763278</v>
      </c>
      <c r="AJ500" s="19">
        <f t="shared" si="112"/>
        <v>1138.4689855072463</v>
      </c>
      <c r="AK500" s="20">
        <f t="shared" si="113"/>
        <v>569.20299516908153</v>
      </c>
    </row>
    <row r="501" spans="2:37" s="3" customFormat="1" ht="63.75" hidden="1" customHeight="1" outlineLevel="1" x14ac:dyDescent="0.2">
      <c r="B501" s="15" t="s">
        <v>564</v>
      </c>
      <c r="C501" s="16" t="s">
        <v>44</v>
      </c>
      <c r="D501" s="17">
        <v>207</v>
      </c>
      <c r="E501" s="10" t="s">
        <v>551</v>
      </c>
      <c r="F501" s="10" t="s">
        <v>57</v>
      </c>
      <c r="G501" s="11" t="s">
        <v>578</v>
      </c>
      <c r="H501" s="18" t="str">
        <f>IFERROR(INDEX(#REF!,MATCH(G501,#REF!,0)),G501)</f>
        <v>33000000177-УК НТМК</v>
      </c>
      <c r="I501" s="11"/>
      <c r="J501" s="11" t="s">
        <v>279</v>
      </c>
      <c r="K501" s="11"/>
      <c r="L501" s="11" t="s">
        <v>808</v>
      </c>
      <c r="M501" s="11">
        <v>0</v>
      </c>
      <c r="N501" s="19">
        <v>17099.25</v>
      </c>
      <c r="O501" s="19">
        <v>19638.59</v>
      </c>
      <c r="P501" s="19">
        <v>19638.59</v>
      </c>
      <c r="Q501" s="19">
        <v>12238.59</v>
      </c>
      <c r="R501" s="13">
        <f t="shared" si="100"/>
        <v>7400</v>
      </c>
      <c r="S501" s="11"/>
      <c r="T501" s="22">
        <v>664.09</v>
      </c>
      <c r="U501" s="11"/>
      <c r="V501" s="19">
        <v>19638.59</v>
      </c>
      <c r="W501" s="19">
        <v>12902.68</v>
      </c>
      <c r="X501" s="19">
        <v>6735.91</v>
      </c>
      <c r="Y501" s="19">
        <f t="shared" si="101"/>
        <v>94.872415458937198</v>
      </c>
      <c r="Z501" s="19">
        <f t="shared" si="102"/>
        <v>1138.452077294686</v>
      </c>
      <c r="AA501" s="19">
        <f t="shared" si="103"/>
        <v>6261.5479227053138</v>
      </c>
      <c r="AB501" s="19">
        <f t="shared" si="104"/>
        <v>1138.4689855072463</v>
      </c>
      <c r="AC501" s="19">
        <f t="shared" si="105"/>
        <v>5123.0789371980673</v>
      </c>
      <c r="AD501" s="19">
        <f t="shared" si="106"/>
        <v>1138.4689855072463</v>
      </c>
      <c r="AE501" s="19">
        <f t="shared" si="107"/>
        <v>3984.6099516908207</v>
      </c>
      <c r="AF501" s="19">
        <f t="shared" si="108"/>
        <v>1138.4689855072463</v>
      </c>
      <c r="AG501" s="19">
        <f t="shared" si="109"/>
        <v>2846.1409661835742</v>
      </c>
      <c r="AH501" s="19">
        <f t="shared" si="110"/>
        <v>1138.4689855072463</v>
      </c>
      <c r="AI501" s="19">
        <f t="shared" si="111"/>
        <v>1707.6719806763278</v>
      </c>
      <c r="AJ501" s="19">
        <f t="shared" si="112"/>
        <v>1138.4689855072463</v>
      </c>
      <c r="AK501" s="20">
        <f t="shared" si="113"/>
        <v>569.20299516908153</v>
      </c>
    </row>
    <row r="502" spans="2:37" s="3" customFormat="1" ht="63.75" hidden="1" customHeight="1" outlineLevel="1" x14ac:dyDescent="0.2">
      <c r="B502" s="15" t="s">
        <v>564</v>
      </c>
      <c r="C502" s="16" t="s">
        <v>44</v>
      </c>
      <c r="D502" s="17">
        <v>207</v>
      </c>
      <c r="E502" s="10" t="s">
        <v>551</v>
      </c>
      <c r="F502" s="10" t="s">
        <v>57</v>
      </c>
      <c r="G502" s="11" t="s">
        <v>579</v>
      </c>
      <c r="H502" s="18" t="str">
        <f>IFERROR(INDEX(#REF!,MATCH(G502,#REF!,0)),G502)</f>
        <v>33000000178-УК НТМК</v>
      </c>
      <c r="I502" s="11"/>
      <c r="J502" s="11" t="s">
        <v>279</v>
      </c>
      <c r="K502" s="11"/>
      <c r="L502" s="11" t="s">
        <v>808</v>
      </c>
      <c r="M502" s="11">
        <v>0</v>
      </c>
      <c r="N502" s="19">
        <v>17099.25</v>
      </c>
      <c r="O502" s="19">
        <v>19638.59</v>
      </c>
      <c r="P502" s="19">
        <v>19638.59</v>
      </c>
      <c r="Q502" s="19">
        <v>12238.59</v>
      </c>
      <c r="R502" s="13">
        <f t="shared" si="100"/>
        <v>7400</v>
      </c>
      <c r="S502" s="11"/>
      <c r="T502" s="22">
        <v>664.09</v>
      </c>
      <c r="U502" s="11"/>
      <c r="V502" s="19">
        <v>19638.59</v>
      </c>
      <c r="W502" s="19">
        <v>12902.68</v>
      </c>
      <c r="X502" s="19">
        <v>6735.91</v>
      </c>
      <c r="Y502" s="19">
        <f t="shared" si="101"/>
        <v>94.872415458937198</v>
      </c>
      <c r="Z502" s="19">
        <f t="shared" si="102"/>
        <v>1138.452077294686</v>
      </c>
      <c r="AA502" s="19">
        <f t="shared" si="103"/>
        <v>6261.5479227053138</v>
      </c>
      <c r="AB502" s="19">
        <f t="shared" si="104"/>
        <v>1138.4689855072463</v>
      </c>
      <c r="AC502" s="19">
        <f t="shared" si="105"/>
        <v>5123.0789371980673</v>
      </c>
      <c r="AD502" s="19">
        <f t="shared" si="106"/>
        <v>1138.4689855072463</v>
      </c>
      <c r="AE502" s="19">
        <f t="shared" si="107"/>
        <v>3984.6099516908207</v>
      </c>
      <c r="AF502" s="19">
        <f t="shared" si="108"/>
        <v>1138.4689855072463</v>
      </c>
      <c r="AG502" s="19">
        <f t="shared" si="109"/>
        <v>2846.1409661835742</v>
      </c>
      <c r="AH502" s="19">
        <f t="shared" si="110"/>
        <v>1138.4689855072463</v>
      </c>
      <c r="AI502" s="19">
        <f t="shared" si="111"/>
        <v>1707.6719806763278</v>
      </c>
      <c r="AJ502" s="19">
        <f t="shared" si="112"/>
        <v>1138.4689855072463</v>
      </c>
      <c r="AK502" s="20">
        <f t="shared" si="113"/>
        <v>569.20299516908153</v>
      </c>
    </row>
    <row r="503" spans="2:37" s="3" customFormat="1" ht="63.75" hidden="1" customHeight="1" outlineLevel="1" x14ac:dyDescent="0.2">
      <c r="B503" s="15" t="s">
        <v>564</v>
      </c>
      <c r="C503" s="16" t="s">
        <v>44</v>
      </c>
      <c r="D503" s="17">
        <v>207</v>
      </c>
      <c r="E503" s="10" t="s">
        <v>551</v>
      </c>
      <c r="F503" s="10" t="s">
        <v>57</v>
      </c>
      <c r="G503" s="11" t="s">
        <v>580</v>
      </c>
      <c r="H503" s="18" t="str">
        <f>IFERROR(INDEX(#REF!,MATCH(G503,#REF!,0)),G503)</f>
        <v>33000000179-УК НТМК</v>
      </c>
      <c r="I503" s="11"/>
      <c r="J503" s="11" t="s">
        <v>279</v>
      </c>
      <c r="K503" s="11"/>
      <c r="L503" s="11" t="s">
        <v>808</v>
      </c>
      <c r="M503" s="11">
        <v>0</v>
      </c>
      <c r="N503" s="19">
        <v>17099.25</v>
      </c>
      <c r="O503" s="19">
        <v>19638.59</v>
      </c>
      <c r="P503" s="19">
        <v>19638.59</v>
      </c>
      <c r="Q503" s="19">
        <v>12238.59</v>
      </c>
      <c r="R503" s="13">
        <f t="shared" si="100"/>
        <v>7400</v>
      </c>
      <c r="S503" s="11"/>
      <c r="T503" s="22">
        <v>664.09</v>
      </c>
      <c r="U503" s="11"/>
      <c r="V503" s="19">
        <v>19638.59</v>
      </c>
      <c r="W503" s="19">
        <v>12902.68</v>
      </c>
      <c r="X503" s="19">
        <v>6735.91</v>
      </c>
      <c r="Y503" s="19">
        <f t="shared" si="101"/>
        <v>94.872415458937198</v>
      </c>
      <c r="Z503" s="19">
        <f t="shared" si="102"/>
        <v>1138.452077294686</v>
      </c>
      <c r="AA503" s="19">
        <f t="shared" si="103"/>
        <v>6261.5479227053138</v>
      </c>
      <c r="AB503" s="19">
        <f t="shared" si="104"/>
        <v>1138.4689855072463</v>
      </c>
      <c r="AC503" s="19">
        <f t="shared" si="105"/>
        <v>5123.0789371980673</v>
      </c>
      <c r="AD503" s="19">
        <f t="shared" si="106"/>
        <v>1138.4689855072463</v>
      </c>
      <c r="AE503" s="19">
        <f t="shared" si="107"/>
        <v>3984.6099516908207</v>
      </c>
      <c r="AF503" s="19">
        <f t="shared" si="108"/>
        <v>1138.4689855072463</v>
      </c>
      <c r="AG503" s="19">
        <f t="shared" si="109"/>
        <v>2846.1409661835742</v>
      </c>
      <c r="AH503" s="19">
        <f t="shared" si="110"/>
        <v>1138.4689855072463</v>
      </c>
      <c r="AI503" s="19">
        <f t="shared" si="111"/>
        <v>1707.6719806763278</v>
      </c>
      <c r="AJ503" s="19">
        <f t="shared" si="112"/>
        <v>1138.4689855072463</v>
      </c>
      <c r="AK503" s="20">
        <f t="shared" si="113"/>
        <v>569.20299516908153</v>
      </c>
    </row>
    <row r="504" spans="2:37" s="3" customFormat="1" ht="63.75" hidden="1" customHeight="1" outlineLevel="1" x14ac:dyDescent="0.2">
      <c r="B504" s="15" t="s">
        <v>564</v>
      </c>
      <c r="C504" s="16" t="s">
        <v>44</v>
      </c>
      <c r="D504" s="17">
        <v>207</v>
      </c>
      <c r="E504" s="10" t="s">
        <v>551</v>
      </c>
      <c r="F504" s="10" t="s">
        <v>57</v>
      </c>
      <c r="G504" s="11" t="s">
        <v>581</v>
      </c>
      <c r="H504" s="18" t="str">
        <f>IFERROR(INDEX(#REF!,MATCH(G504,#REF!,0)),G504)</f>
        <v>33000000180-УК НТМК</v>
      </c>
      <c r="I504" s="11"/>
      <c r="J504" s="11" t="s">
        <v>279</v>
      </c>
      <c r="K504" s="11"/>
      <c r="L504" s="11" t="s">
        <v>808</v>
      </c>
      <c r="M504" s="11">
        <v>0</v>
      </c>
      <c r="N504" s="19">
        <v>17099.25</v>
      </c>
      <c r="O504" s="19">
        <v>19638.59</v>
      </c>
      <c r="P504" s="19">
        <v>19638.59</v>
      </c>
      <c r="Q504" s="19">
        <v>12238.59</v>
      </c>
      <c r="R504" s="13">
        <f t="shared" si="100"/>
        <v>7400</v>
      </c>
      <c r="S504" s="11"/>
      <c r="T504" s="22">
        <v>664.09</v>
      </c>
      <c r="U504" s="11"/>
      <c r="V504" s="19">
        <v>19638.59</v>
      </c>
      <c r="W504" s="19">
        <v>12902.68</v>
      </c>
      <c r="X504" s="19">
        <v>6735.91</v>
      </c>
      <c r="Y504" s="19">
        <f t="shared" si="101"/>
        <v>94.872415458937198</v>
      </c>
      <c r="Z504" s="19">
        <f t="shared" si="102"/>
        <v>1138.452077294686</v>
      </c>
      <c r="AA504" s="19">
        <f t="shared" si="103"/>
        <v>6261.5479227053138</v>
      </c>
      <c r="AB504" s="19">
        <f t="shared" si="104"/>
        <v>1138.4689855072463</v>
      </c>
      <c r="AC504" s="19">
        <f t="shared" si="105"/>
        <v>5123.0789371980673</v>
      </c>
      <c r="AD504" s="19">
        <f t="shared" si="106"/>
        <v>1138.4689855072463</v>
      </c>
      <c r="AE504" s="19">
        <f t="shared" si="107"/>
        <v>3984.6099516908207</v>
      </c>
      <c r="AF504" s="19">
        <f t="shared" si="108"/>
        <v>1138.4689855072463</v>
      </c>
      <c r="AG504" s="19">
        <f t="shared" si="109"/>
        <v>2846.1409661835742</v>
      </c>
      <c r="AH504" s="19">
        <f t="shared" si="110"/>
        <v>1138.4689855072463</v>
      </c>
      <c r="AI504" s="19">
        <f t="shared" si="111"/>
        <v>1707.6719806763278</v>
      </c>
      <c r="AJ504" s="19">
        <f t="shared" si="112"/>
        <v>1138.4689855072463</v>
      </c>
      <c r="AK504" s="20">
        <f t="shared" si="113"/>
        <v>569.20299516908153</v>
      </c>
    </row>
    <row r="505" spans="2:37" s="3" customFormat="1" ht="63.75" hidden="1" customHeight="1" outlineLevel="1" x14ac:dyDescent="0.2">
      <c r="B505" s="15" t="s">
        <v>564</v>
      </c>
      <c r="C505" s="16" t="s">
        <v>44</v>
      </c>
      <c r="D505" s="17">
        <v>207</v>
      </c>
      <c r="E505" s="10" t="s">
        <v>551</v>
      </c>
      <c r="F505" s="10" t="s">
        <v>57</v>
      </c>
      <c r="G505" s="11" t="s">
        <v>582</v>
      </c>
      <c r="H505" s="18" t="str">
        <f>IFERROR(INDEX(#REF!,MATCH(G505,#REF!,0)),G505)</f>
        <v>33000000181-УК НТМК</v>
      </c>
      <c r="I505" s="11"/>
      <c r="J505" s="11" t="s">
        <v>279</v>
      </c>
      <c r="K505" s="11"/>
      <c r="L505" s="11" t="s">
        <v>808</v>
      </c>
      <c r="M505" s="11">
        <v>0</v>
      </c>
      <c r="N505" s="19">
        <v>17099.25</v>
      </c>
      <c r="O505" s="19">
        <v>19638.59</v>
      </c>
      <c r="P505" s="19">
        <v>19638.59</v>
      </c>
      <c r="Q505" s="19">
        <v>12238.59</v>
      </c>
      <c r="R505" s="13">
        <f t="shared" si="100"/>
        <v>7400</v>
      </c>
      <c r="S505" s="11"/>
      <c r="T505" s="22">
        <v>664.09</v>
      </c>
      <c r="U505" s="11"/>
      <c r="V505" s="19">
        <v>19638.59</v>
      </c>
      <c r="W505" s="19">
        <v>12902.68</v>
      </c>
      <c r="X505" s="19">
        <v>6735.91</v>
      </c>
      <c r="Y505" s="19">
        <f t="shared" si="101"/>
        <v>94.872415458937198</v>
      </c>
      <c r="Z505" s="19">
        <f t="shared" si="102"/>
        <v>1138.452077294686</v>
      </c>
      <c r="AA505" s="19">
        <f t="shared" si="103"/>
        <v>6261.5479227053138</v>
      </c>
      <c r="AB505" s="19">
        <f t="shared" si="104"/>
        <v>1138.4689855072463</v>
      </c>
      <c r="AC505" s="19">
        <f t="shared" si="105"/>
        <v>5123.0789371980673</v>
      </c>
      <c r="AD505" s="19">
        <f t="shared" si="106"/>
        <v>1138.4689855072463</v>
      </c>
      <c r="AE505" s="19">
        <f t="shared" si="107"/>
        <v>3984.6099516908207</v>
      </c>
      <c r="AF505" s="19">
        <f t="shared" si="108"/>
        <v>1138.4689855072463</v>
      </c>
      <c r="AG505" s="19">
        <f t="shared" si="109"/>
        <v>2846.1409661835742</v>
      </c>
      <c r="AH505" s="19">
        <f t="shared" si="110"/>
        <v>1138.4689855072463</v>
      </c>
      <c r="AI505" s="19">
        <f t="shared" si="111"/>
        <v>1707.6719806763278</v>
      </c>
      <c r="AJ505" s="19">
        <f t="shared" si="112"/>
        <v>1138.4689855072463</v>
      </c>
      <c r="AK505" s="20">
        <f t="shared" si="113"/>
        <v>569.20299516908153</v>
      </c>
    </row>
    <row r="506" spans="2:37" s="3" customFormat="1" ht="63.75" hidden="1" customHeight="1" outlineLevel="1" x14ac:dyDescent="0.2">
      <c r="B506" s="15" t="s">
        <v>564</v>
      </c>
      <c r="C506" s="16" t="s">
        <v>44</v>
      </c>
      <c r="D506" s="17">
        <v>207</v>
      </c>
      <c r="E506" s="10" t="s">
        <v>551</v>
      </c>
      <c r="F506" s="10" t="s">
        <v>57</v>
      </c>
      <c r="G506" s="11" t="s">
        <v>583</v>
      </c>
      <c r="H506" s="18" t="str">
        <f>IFERROR(INDEX(#REF!,MATCH(G506,#REF!,0)),G506)</f>
        <v>33000000182-УК НТМК</v>
      </c>
      <c r="I506" s="11"/>
      <c r="J506" s="11" t="s">
        <v>279</v>
      </c>
      <c r="K506" s="11"/>
      <c r="L506" s="11" t="s">
        <v>808</v>
      </c>
      <c r="M506" s="11">
        <v>0</v>
      </c>
      <c r="N506" s="19">
        <v>17099.25</v>
      </c>
      <c r="O506" s="19">
        <v>19638.59</v>
      </c>
      <c r="P506" s="19">
        <v>19638.59</v>
      </c>
      <c r="Q506" s="19">
        <v>12238.59</v>
      </c>
      <c r="R506" s="13">
        <f t="shared" si="100"/>
        <v>7400</v>
      </c>
      <c r="S506" s="11"/>
      <c r="T506" s="22">
        <v>664.09</v>
      </c>
      <c r="U506" s="11"/>
      <c r="V506" s="19">
        <v>19638.59</v>
      </c>
      <c r="W506" s="19">
        <v>12902.68</v>
      </c>
      <c r="X506" s="19">
        <v>6735.91</v>
      </c>
      <c r="Y506" s="19">
        <f t="shared" si="101"/>
        <v>94.872415458937198</v>
      </c>
      <c r="Z506" s="19">
        <f t="shared" si="102"/>
        <v>1138.452077294686</v>
      </c>
      <c r="AA506" s="19">
        <f t="shared" si="103"/>
        <v>6261.5479227053138</v>
      </c>
      <c r="AB506" s="19">
        <f t="shared" si="104"/>
        <v>1138.4689855072463</v>
      </c>
      <c r="AC506" s="19">
        <f t="shared" si="105"/>
        <v>5123.0789371980673</v>
      </c>
      <c r="AD506" s="19">
        <f t="shared" si="106"/>
        <v>1138.4689855072463</v>
      </c>
      <c r="AE506" s="19">
        <f t="shared" si="107"/>
        <v>3984.6099516908207</v>
      </c>
      <c r="AF506" s="19">
        <f t="shared" si="108"/>
        <v>1138.4689855072463</v>
      </c>
      <c r="AG506" s="19">
        <f t="shared" si="109"/>
        <v>2846.1409661835742</v>
      </c>
      <c r="AH506" s="19">
        <f t="shared" si="110"/>
        <v>1138.4689855072463</v>
      </c>
      <c r="AI506" s="19">
        <f t="shared" si="111"/>
        <v>1707.6719806763278</v>
      </c>
      <c r="AJ506" s="19">
        <f t="shared" si="112"/>
        <v>1138.4689855072463</v>
      </c>
      <c r="AK506" s="20">
        <f t="shared" si="113"/>
        <v>569.20299516908153</v>
      </c>
    </row>
    <row r="507" spans="2:37" s="3" customFormat="1" ht="63.75" hidden="1" customHeight="1" outlineLevel="1" x14ac:dyDescent="0.2">
      <c r="B507" s="15" t="s">
        <v>564</v>
      </c>
      <c r="C507" s="16" t="s">
        <v>44</v>
      </c>
      <c r="D507" s="17">
        <v>207</v>
      </c>
      <c r="E507" s="10" t="s">
        <v>551</v>
      </c>
      <c r="F507" s="10" t="s">
        <v>57</v>
      </c>
      <c r="G507" s="11" t="s">
        <v>584</v>
      </c>
      <c r="H507" s="18" t="str">
        <f>IFERROR(INDEX(#REF!,MATCH(G507,#REF!,0)),G507)</f>
        <v>33000000183-УК НТМК</v>
      </c>
      <c r="I507" s="11"/>
      <c r="J507" s="11" t="s">
        <v>279</v>
      </c>
      <c r="K507" s="11"/>
      <c r="L507" s="11" t="s">
        <v>808</v>
      </c>
      <c r="M507" s="11">
        <v>0</v>
      </c>
      <c r="N507" s="19">
        <v>17099.25</v>
      </c>
      <c r="O507" s="19">
        <v>19638.59</v>
      </c>
      <c r="P507" s="19">
        <v>19638.59</v>
      </c>
      <c r="Q507" s="19">
        <v>12238.59</v>
      </c>
      <c r="R507" s="13">
        <f t="shared" si="100"/>
        <v>7400</v>
      </c>
      <c r="S507" s="11"/>
      <c r="T507" s="22">
        <v>664.09</v>
      </c>
      <c r="U507" s="11"/>
      <c r="V507" s="19">
        <v>19638.59</v>
      </c>
      <c r="W507" s="19">
        <v>12902.68</v>
      </c>
      <c r="X507" s="19">
        <v>6735.91</v>
      </c>
      <c r="Y507" s="19">
        <f t="shared" si="101"/>
        <v>94.872415458937198</v>
      </c>
      <c r="Z507" s="19">
        <f t="shared" si="102"/>
        <v>1138.452077294686</v>
      </c>
      <c r="AA507" s="19">
        <f t="shared" si="103"/>
        <v>6261.5479227053138</v>
      </c>
      <c r="AB507" s="19">
        <f t="shared" si="104"/>
        <v>1138.4689855072463</v>
      </c>
      <c r="AC507" s="19">
        <f t="shared" si="105"/>
        <v>5123.0789371980673</v>
      </c>
      <c r="AD507" s="19">
        <f t="shared" si="106"/>
        <v>1138.4689855072463</v>
      </c>
      <c r="AE507" s="19">
        <f t="shared" si="107"/>
        <v>3984.6099516908207</v>
      </c>
      <c r="AF507" s="19">
        <f t="shared" si="108"/>
        <v>1138.4689855072463</v>
      </c>
      <c r="AG507" s="19">
        <f t="shared" si="109"/>
        <v>2846.1409661835742</v>
      </c>
      <c r="AH507" s="19">
        <f t="shared" si="110"/>
        <v>1138.4689855072463</v>
      </c>
      <c r="AI507" s="19">
        <f t="shared" si="111"/>
        <v>1707.6719806763278</v>
      </c>
      <c r="AJ507" s="19">
        <f t="shared" si="112"/>
        <v>1138.4689855072463</v>
      </c>
      <c r="AK507" s="20">
        <f t="shared" si="113"/>
        <v>569.20299516908153</v>
      </c>
    </row>
    <row r="508" spans="2:37" s="3" customFormat="1" ht="63.75" hidden="1" customHeight="1" outlineLevel="1" x14ac:dyDescent="0.2">
      <c r="B508" s="15" t="s">
        <v>564</v>
      </c>
      <c r="C508" s="16" t="s">
        <v>44</v>
      </c>
      <c r="D508" s="17">
        <v>207</v>
      </c>
      <c r="E508" s="10" t="s">
        <v>551</v>
      </c>
      <c r="F508" s="10" t="s">
        <v>57</v>
      </c>
      <c r="G508" s="11" t="s">
        <v>585</v>
      </c>
      <c r="H508" s="18" t="str">
        <f>IFERROR(INDEX(#REF!,MATCH(G508,#REF!,0)),G508)</f>
        <v>33000000184-УК НТМК</v>
      </c>
      <c r="I508" s="11"/>
      <c r="J508" s="11" t="s">
        <v>279</v>
      </c>
      <c r="K508" s="11"/>
      <c r="L508" s="11" t="s">
        <v>808</v>
      </c>
      <c r="M508" s="11">
        <v>0</v>
      </c>
      <c r="N508" s="19">
        <v>17099.25</v>
      </c>
      <c r="O508" s="19">
        <v>19638.59</v>
      </c>
      <c r="P508" s="19">
        <v>19638.59</v>
      </c>
      <c r="Q508" s="19">
        <v>12238.59</v>
      </c>
      <c r="R508" s="13">
        <f t="shared" si="100"/>
        <v>7400</v>
      </c>
      <c r="S508" s="11"/>
      <c r="T508" s="22">
        <v>664.09</v>
      </c>
      <c r="U508" s="11"/>
      <c r="V508" s="19">
        <v>19638.59</v>
      </c>
      <c r="W508" s="19">
        <v>12902.68</v>
      </c>
      <c r="X508" s="19">
        <v>6735.91</v>
      </c>
      <c r="Y508" s="19">
        <f t="shared" si="101"/>
        <v>94.872415458937198</v>
      </c>
      <c r="Z508" s="19">
        <f t="shared" si="102"/>
        <v>1138.452077294686</v>
      </c>
      <c r="AA508" s="19">
        <f t="shared" si="103"/>
        <v>6261.5479227053138</v>
      </c>
      <c r="AB508" s="19">
        <f t="shared" si="104"/>
        <v>1138.4689855072463</v>
      </c>
      <c r="AC508" s="19">
        <f t="shared" si="105"/>
        <v>5123.0789371980673</v>
      </c>
      <c r="AD508" s="19">
        <f t="shared" si="106"/>
        <v>1138.4689855072463</v>
      </c>
      <c r="AE508" s="19">
        <f t="shared" si="107"/>
        <v>3984.6099516908207</v>
      </c>
      <c r="AF508" s="19">
        <f t="shared" si="108"/>
        <v>1138.4689855072463</v>
      </c>
      <c r="AG508" s="19">
        <f t="shared" si="109"/>
        <v>2846.1409661835742</v>
      </c>
      <c r="AH508" s="19">
        <f t="shared" si="110"/>
        <v>1138.4689855072463</v>
      </c>
      <c r="AI508" s="19">
        <f t="shared" si="111"/>
        <v>1707.6719806763278</v>
      </c>
      <c r="AJ508" s="19">
        <f t="shared" si="112"/>
        <v>1138.4689855072463</v>
      </c>
      <c r="AK508" s="20">
        <f t="shared" si="113"/>
        <v>569.20299516908153</v>
      </c>
    </row>
    <row r="509" spans="2:37" s="3" customFormat="1" ht="63.75" hidden="1" customHeight="1" outlineLevel="1" x14ac:dyDescent="0.2">
      <c r="B509" s="15" t="s">
        <v>564</v>
      </c>
      <c r="C509" s="16" t="s">
        <v>44</v>
      </c>
      <c r="D509" s="17">
        <v>207</v>
      </c>
      <c r="E509" s="10" t="s">
        <v>551</v>
      </c>
      <c r="F509" s="10" t="s">
        <v>57</v>
      </c>
      <c r="G509" s="11" t="s">
        <v>586</v>
      </c>
      <c r="H509" s="18" t="str">
        <f>IFERROR(INDEX(#REF!,MATCH(G509,#REF!,0)),G509)</f>
        <v>33000000185-УК НТМК</v>
      </c>
      <c r="I509" s="11"/>
      <c r="J509" s="11" t="s">
        <v>279</v>
      </c>
      <c r="K509" s="11"/>
      <c r="L509" s="11" t="s">
        <v>808</v>
      </c>
      <c r="M509" s="11">
        <v>0</v>
      </c>
      <c r="N509" s="19">
        <v>17099.25</v>
      </c>
      <c r="O509" s="19">
        <v>19638.59</v>
      </c>
      <c r="P509" s="19">
        <v>19638.59</v>
      </c>
      <c r="Q509" s="19">
        <v>12238.59</v>
      </c>
      <c r="R509" s="13">
        <f t="shared" si="100"/>
        <v>7400</v>
      </c>
      <c r="S509" s="11"/>
      <c r="T509" s="22">
        <v>664.09</v>
      </c>
      <c r="U509" s="11"/>
      <c r="V509" s="19">
        <v>19638.59</v>
      </c>
      <c r="W509" s="19">
        <v>12902.68</v>
      </c>
      <c r="X509" s="19">
        <v>6735.91</v>
      </c>
      <c r="Y509" s="19">
        <f t="shared" si="101"/>
        <v>94.872415458937198</v>
      </c>
      <c r="Z509" s="19">
        <f t="shared" si="102"/>
        <v>1138.452077294686</v>
      </c>
      <c r="AA509" s="19">
        <f t="shared" si="103"/>
        <v>6261.5479227053138</v>
      </c>
      <c r="AB509" s="19">
        <f t="shared" si="104"/>
        <v>1138.4689855072463</v>
      </c>
      <c r="AC509" s="19">
        <f t="shared" si="105"/>
        <v>5123.0789371980673</v>
      </c>
      <c r="AD509" s="19">
        <f t="shared" si="106"/>
        <v>1138.4689855072463</v>
      </c>
      <c r="AE509" s="19">
        <f t="shared" si="107"/>
        <v>3984.6099516908207</v>
      </c>
      <c r="AF509" s="19">
        <f t="shared" si="108"/>
        <v>1138.4689855072463</v>
      </c>
      <c r="AG509" s="19">
        <f t="shared" si="109"/>
        <v>2846.1409661835742</v>
      </c>
      <c r="AH509" s="19">
        <f t="shared" si="110"/>
        <v>1138.4689855072463</v>
      </c>
      <c r="AI509" s="19">
        <f t="shared" si="111"/>
        <v>1707.6719806763278</v>
      </c>
      <c r="AJ509" s="19">
        <f t="shared" si="112"/>
        <v>1138.4689855072463</v>
      </c>
      <c r="AK509" s="20">
        <f t="shared" si="113"/>
        <v>569.20299516908153</v>
      </c>
    </row>
    <row r="510" spans="2:37" s="3" customFormat="1" ht="42.75" hidden="1" customHeight="1" outlineLevel="1" x14ac:dyDescent="0.2">
      <c r="B510" s="15" t="s">
        <v>587</v>
      </c>
      <c r="C510" s="16" t="s">
        <v>44</v>
      </c>
      <c r="D510" s="17">
        <v>207</v>
      </c>
      <c r="E510" s="10" t="s">
        <v>138</v>
      </c>
      <c r="F510" s="10" t="s">
        <v>86</v>
      </c>
      <c r="G510" s="11" t="s">
        <v>588</v>
      </c>
      <c r="H510" s="18" t="str">
        <f>IFERROR(INDEX(#REF!,MATCH(G510,#REF!,0)),G510)</f>
        <v>33000000195-УК НТМК</v>
      </c>
      <c r="I510" s="11"/>
      <c r="J510" s="11" t="s">
        <v>279</v>
      </c>
      <c r="K510" s="11"/>
      <c r="L510" s="11" t="s">
        <v>808</v>
      </c>
      <c r="M510" s="11">
        <v>0</v>
      </c>
      <c r="N510" s="19">
        <v>210038.39999999999</v>
      </c>
      <c r="O510" s="19">
        <v>306519.17</v>
      </c>
      <c r="P510" s="19">
        <v>306519.17</v>
      </c>
      <c r="Q510" s="19">
        <v>191019.17</v>
      </c>
      <c r="R510" s="13">
        <f t="shared" si="100"/>
        <v>115499.99999999997</v>
      </c>
      <c r="S510" s="11"/>
      <c r="T510" s="19">
        <v>10365.39</v>
      </c>
      <c r="U510" s="11"/>
      <c r="V510" s="19">
        <v>306519.17</v>
      </c>
      <c r="W510" s="19">
        <v>201384.56</v>
      </c>
      <c r="X510" s="19">
        <v>105134.61</v>
      </c>
      <c r="Y510" s="19">
        <f t="shared" si="101"/>
        <v>1480.7689371980675</v>
      </c>
      <c r="Z510" s="19">
        <f t="shared" si="102"/>
        <v>17769.234685990337</v>
      </c>
      <c r="AA510" s="19">
        <f t="shared" si="103"/>
        <v>97730.765314009637</v>
      </c>
      <c r="AB510" s="19">
        <f t="shared" si="104"/>
        <v>17769.227246376809</v>
      </c>
      <c r="AC510" s="19">
        <f t="shared" si="105"/>
        <v>79961.53806763282</v>
      </c>
      <c r="AD510" s="19">
        <f t="shared" si="106"/>
        <v>17769.227246376809</v>
      </c>
      <c r="AE510" s="19">
        <f t="shared" si="107"/>
        <v>62192.310821256011</v>
      </c>
      <c r="AF510" s="19">
        <f t="shared" si="108"/>
        <v>17769.227246376809</v>
      </c>
      <c r="AG510" s="19">
        <f t="shared" si="109"/>
        <v>44423.083574879201</v>
      </c>
      <c r="AH510" s="19">
        <f t="shared" si="110"/>
        <v>17769.227246376809</v>
      </c>
      <c r="AI510" s="19">
        <f t="shared" si="111"/>
        <v>26653.856328502392</v>
      </c>
      <c r="AJ510" s="19">
        <f t="shared" si="112"/>
        <v>17769.227246376809</v>
      </c>
      <c r="AK510" s="20">
        <f t="shared" si="113"/>
        <v>8884.6290821255825</v>
      </c>
    </row>
    <row r="511" spans="2:37" s="3" customFormat="1" ht="42.75" hidden="1" customHeight="1" outlineLevel="1" x14ac:dyDescent="0.2">
      <c r="B511" s="15" t="s">
        <v>589</v>
      </c>
      <c r="C511" s="16" t="s">
        <v>44</v>
      </c>
      <c r="D511" s="17">
        <v>207</v>
      </c>
      <c r="E511" s="10" t="s">
        <v>138</v>
      </c>
      <c r="F511" s="10" t="s">
        <v>86</v>
      </c>
      <c r="G511" s="11" t="s">
        <v>590</v>
      </c>
      <c r="H511" s="18" t="str">
        <f>IFERROR(INDEX(#REF!,MATCH(G511,#REF!,0)),G511)</f>
        <v>33000000196-УК НТМК</v>
      </c>
      <c r="I511" s="11"/>
      <c r="J511" s="11" t="s">
        <v>279</v>
      </c>
      <c r="K511" s="11"/>
      <c r="L511" s="11" t="s">
        <v>808</v>
      </c>
      <c r="M511" s="11">
        <v>0</v>
      </c>
      <c r="N511" s="19">
        <v>16538.45</v>
      </c>
      <c r="O511" s="19">
        <v>24150.03</v>
      </c>
      <c r="P511" s="19">
        <v>24150.03</v>
      </c>
      <c r="Q511" s="19">
        <v>15050.03</v>
      </c>
      <c r="R511" s="13">
        <f t="shared" si="100"/>
        <v>9099.9999999999982</v>
      </c>
      <c r="S511" s="11"/>
      <c r="T511" s="22">
        <v>816.69</v>
      </c>
      <c r="U511" s="11"/>
      <c r="V511" s="19">
        <v>24150.03</v>
      </c>
      <c r="W511" s="19">
        <v>15866.72</v>
      </c>
      <c r="X511" s="19">
        <v>8283.31</v>
      </c>
      <c r="Y511" s="19">
        <f t="shared" si="101"/>
        <v>116.6668115942029</v>
      </c>
      <c r="Z511" s="19">
        <f t="shared" si="102"/>
        <v>1400.0240579710146</v>
      </c>
      <c r="AA511" s="19">
        <f t="shared" si="103"/>
        <v>7699.9759420289838</v>
      </c>
      <c r="AB511" s="19">
        <f t="shared" si="104"/>
        <v>1400.0017391304348</v>
      </c>
      <c r="AC511" s="19">
        <f t="shared" si="105"/>
        <v>6299.9742028985493</v>
      </c>
      <c r="AD511" s="19">
        <f t="shared" si="106"/>
        <v>1400.0017391304348</v>
      </c>
      <c r="AE511" s="19">
        <f t="shared" si="107"/>
        <v>4899.9724637681147</v>
      </c>
      <c r="AF511" s="19">
        <f t="shared" si="108"/>
        <v>1400.0017391304348</v>
      </c>
      <c r="AG511" s="19">
        <f t="shared" si="109"/>
        <v>3499.9707246376802</v>
      </c>
      <c r="AH511" s="19">
        <f t="shared" si="110"/>
        <v>1400.0017391304348</v>
      </c>
      <c r="AI511" s="19">
        <f t="shared" si="111"/>
        <v>2099.9689855072456</v>
      </c>
      <c r="AJ511" s="19">
        <f t="shared" si="112"/>
        <v>1400.0017391304348</v>
      </c>
      <c r="AK511" s="20">
        <f t="shared" si="113"/>
        <v>699.96724637681086</v>
      </c>
    </row>
    <row r="512" spans="2:37" s="3" customFormat="1" ht="32.25" hidden="1" customHeight="1" outlineLevel="1" x14ac:dyDescent="0.2">
      <c r="B512" s="15" t="s">
        <v>591</v>
      </c>
      <c r="C512" s="16" t="s">
        <v>44</v>
      </c>
      <c r="D512" s="17">
        <v>207</v>
      </c>
      <c r="E512" s="10" t="s">
        <v>592</v>
      </c>
      <c r="F512" s="10" t="s">
        <v>57</v>
      </c>
      <c r="G512" s="11" t="s">
        <v>593</v>
      </c>
      <c r="H512" s="18" t="str">
        <f>IFERROR(INDEX(#REF!,MATCH(G512,#REF!,0)),G512)</f>
        <v>33000000198-УК НТМК</v>
      </c>
      <c r="I512" s="11"/>
      <c r="J512" s="11" t="s">
        <v>279</v>
      </c>
      <c r="K512" s="11"/>
      <c r="L512" s="11" t="s">
        <v>808</v>
      </c>
      <c r="M512" s="11">
        <v>0</v>
      </c>
      <c r="N512" s="19">
        <v>143650</v>
      </c>
      <c r="O512" s="19">
        <v>115972.93</v>
      </c>
      <c r="P512" s="19">
        <v>115972.93</v>
      </c>
      <c r="Q512" s="19">
        <v>72272.929999999993</v>
      </c>
      <c r="R512" s="13">
        <f t="shared" si="100"/>
        <v>43700</v>
      </c>
      <c r="S512" s="11"/>
      <c r="T512" s="19">
        <v>3921.82</v>
      </c>
      <c r="U512" s="11"/>
      <c r="V512" s="19">
        <v>115972.93</v>
      </c>
      <c r="W512" s="19">
        <v>76194.75</v>
      </c>
      <c r="X512" s="19">
        <v>39778.18</v>
      </c>
      <c r="Y512" s="19">
        <f t="shared" si="101"/>
        <v>560.2557004830918</v>
      </c>
      <c r="Z512" s="19">
        <f t="shared" si="102"/>
        <v>6723.0985024154597</v>
      </c>
      <c r="AA512" s="19">
        <f t="shared" si="103"/>
        <v>36976.901497584542</v>
      </c>
      <c r="AB512" s="19">
        <f t="shared" si="104"/>
        <v>6723.0684057971011</v>
      </c>
      <c r="AC512" s="19">
        <f t="shared" si="105"/>
        <v>30253.833091787441</v>
      </c>
      <c r="AD512" s="19">
        <f t="shared" si="106"/>
        <v>6723.0684057971011</v>
      </c>
      <c r="AE512" s="19">
        <f t="shared" si="107"/>
        <v>23530.76468599034</v>
      </c>
      <c r="AF512" s="19">
        <f t="shared" si="108"/>
        <v>6723.0684057971011</v>
      </c>
      <c r="AG512" s="19">
        <f t="shared" si="109"/>
        <v>16807.696280193239</v>
      </c>
      <c r="AH512" s="19">
        <f t="shared" si="110"/>
        <v>6723.0684057971011</v>
      </c>
      <c r="AI512" s="19">
        <f t="shared" si="111"/>
        <v>10084.627874396137</v>
      </c>
      <c r="AJ512" s="19">
        <f t="shared" si="112"/>
        <v>6723.0684057971011</v>
      </c>
      <c r="AK512" s="20">
        <f t="shared" si="113"/>
        <v>3361.5594685990363</v>
      </c>
    </row>
    <row r="513" spans="2:37" s="3" customFormat="1" ht="32.25" hidden="1" customHeight="1" outlineLevel="1" x14ac:dyDescent="0.2">
      <c r="B513" s="15" t="s">
        <v>591</v>
      </c>
      <c r="C513" s="16" t="s">
        <v>44</v>
      </c>
      <c r="D513" s="17">
        <v>207</v>
      </c>
      <c r="E513" s="10" t="s">
        <v>592</v>
      </c>
      <c r="F513" s="10" t="s">
        <v>57</v>
      </c>
      <c r="G513" s="11" t="s">
        <v>594</v>
      </c>
      <c r="H513" s="18" t="str">
        <f>IFERROR(INDEX(#REF!,MATCH(G513,#REF!,0)),G513)</f>
        <v>33000000199-УК НТМК</v>
      </c>
      <c r="I513" s="11"/>
      <c r="J513" s="11" t="s">
        <v>279</v>
      </c>
      <c r="K513" s="11"/>
      <c r="L513" s="11" t="s">
        <v>808</v>
      </c>
      <c r="M513" s="11">
        <v>0</v>
      </c>
      <c r="N513" s="19">
        <v>143650</v>
      </c>
      <c r="O513" s="19">
        <v>77227.08</v>
      </c>
      <c r="P513" s="19">
        <v>77227.08</v>
      </c>
      <c r="Q513" s="19">
        <v>48127.08</v>
      </c>
      <c r="R513" s="13">
        <f t="shared" si="100"/>
        <v>29100</v>
      </c>
      <c r="S513" s="11"/>
      <c r="T513" s="19">
        <v>2611.56</v>
      </c>
      <c r="U513" s="11"/>
      <c r="V513" s="19">
        <v>77227.08</v>
      </c>
      <c r="W513" s="19">
        <v>50738.64</v>
      </c>
      <c r="X513" s="19">
        <v>26488.44</v>
      </c>
      <c r="Y513" s="19">
        <f t="shared" si="101"/>
        <v>373.07768115942031</v>
      </c>
      <c r="Z513" s="19">
        <f t="shared" si="102"/>
        <v>4476.9484057971013</v>
      </c>
      <c r="AA513" s="19">
        <f t="shared" si="103"/>
        <v>24623.051594202898</v>
      </c>
      <c r="AB513" s="19">
        <f t="shared" si="104"/>
        <v>4476.9321739130437</v>
      </c>
      <c r="AC513" s="19">
        <f t="shared" si="105"/>
        <v>20146.119420289855</v>
      </c>
      <c r="AD513" s="19">
        <f t="shared" si="106"/>
        <v>4476.9321739130437</v>
      </c>
      <c r="AE513" s="19">
        <f t="shared" si="107"/>
        <v>15669.187246376812</v>
      </c>
      <c r="AF513" s="19">
        <f t="shared" si="108"/>
        <v>4476.9321739130437</v>
      </c>
      <c r="AG513" s="19">
        <f t="shared" si="109"/>
        <v>11192.255072463769</v>
      </c>
      <c r="AH513" s="19">
        <f t="shared" si="110"/>
        <v>4476.9321739130437</v>
      </c>
      <c r="AI513" s="19">
        <f t="shared" si="111"/>
        <v>6715.3228985507258</v>
      </c>
      <c r="AJ513" s="19">
        <f t="shared" si="112"/>
        <v>4476.9321739130437</v>
      </c>
      <c r="AK513" s="20">
        <f t="shared" si="113"/>
        <v>2238.3907246376821</v>
      </c>
    </row>
    <row r="514" spans="2:37" s="3" customFormat="1" ht="74.25" hidden="1" customHeight="1" outlineLevel="1" x14ac:dyDescent="0.2">
      <c r="B514" s="15" t="s">
        <v>595</v>
      </c>
      <c r="C514" s="16" t="s">
        <v>44</v>
      </c>
      <c r="D514" s="17">
        <v>207</v>
      </c>
      <c r="E514" s="10" t="s">
        <v>220</v>
      </c>
      <c r="F514" s="10" t="s">
        <v>93</v>
      </c>
      <c r="G514" s="11" t="s">
        <v>596</v>
      </c>
      <c r="H514" s="18" t="str">
        <f>IFERROR(INDEX(#REF!,MATCH(G514,#REF!,0)),G514)</f>
        <v>33000000205-УК НТМК</v>
      </c>
      <c r="I514" s="11"/>
      <c r="J514" s="11" t="s">
        <v>279</v>
      </c>
      <c r="K514" s="11"/>
      <c r="L514" s="11" t="s">
        <v>808</v>
      </c>
      <c r="M514" s="11">
        <v>0</v>
      </c>
      <c r="N514" s="19">
        <v>35683.199999999997</v>
      </c>
      <c r="O514" s="19">
        <v>69530.92</v>
      </c>
      <c r="P514" s="19">
        <v>69530.92</v>
      </c>
      <c r="Q514" s="19">
        <v>43330.92</v>
      </c>
      <c r="R514" s="13">
        <f t="shared" si="100"/>
        <v>26200</v>
      </c>
      <c r="S514" s="11"/>
      <c r="T514" s="19">
        <v>2351.3000000000002</v>
      </c>
      <c r="U514" s="11"/>
      <c r="V514" s="19">
        <v>69530.92</v>
      </c>
      <c r="W514" s="19">
        <v>45682.22</v>
      </c>
      <c r="X514" s="19">
        <v>23848.7</v>
      </c>
      <c r="Y514" s="19">
        <f t="shared" si="101"/>
        <v>335.89816425120773</v>
      </c>
      <c r="Z514" s="19">
        <f t="shared" si="102"/>
        <v>4030.7908212560387</v>
      </c>
      <c r="AA514" s="19">
        <f t="shared" si="103"/>
        <v>22169.20917874396</v>
      </c>
      <c r="AB514" s="19">
        <f t="shared" si="104"/>
        <v>4030.7779710144928</v>
      </c>
      <c r="AC514" s="19">
        <f t="shared" si="105"/>
        <v>18138.431207729467</v>
      </c>
      <c r="AD514" s="19">
        <f t="shared" si="106"/>
        <v>4030.7779710144928</v>
      </c>
      <c r="AE514" s="19">
        <f t="shared" si="107"/>
        <v>14107.653236714974</v>
      </c>
      <c r="AF514" s="19">
        <f t="shared" si="108"/>
        <v>4030.7779710144928</v>
      </c>
      <c r="AG514" s="19">
        <f t="shared" si="109"/>
        <v>10076.875265700481</v>
      </c>
      <c r="AH514" s="19">
        <f t="shared" si="110"/>
        <v>4030.7779710144928</v>
      </c>
      <c r="AI514" s="19">
        <f t="shared" si="111"/>
        <v>6046.0972946859874</v>
      </c>
      <c r="AJ514" s="19">
        <f t="shared" si="112"/>
        <v>4030.7779710144928</v>
      </c>
      <c r="AK514" s="20">
        <f t="shared" si="113"/>
        <v>2015.3193236714947</v>
      </c>
    </row>
    <row r="515" spans="2:37" s="3" customFormat="1" ht="74.25" hidden="1" customHeight="1" outlineLevel="1" x14ac:dyDescent="0.2">
      <c r="B515" s="15" t="s">
        <v>219</v>
      </c>
      <c r="C515" s="16" t="s">
        <v>44</v>
      </c>
      <c r="D515" s="17">
        <v>207</v>
      </c>
      <c r="E515" s="10" t="s">
        <v>220</v>
      </c>
      <c r="F515" s="10" t="s">
        <v>93</v>
      </c>
      <c r="G515" s="11" t="s">
        <v>597</v>
      </c>
      <c r="H515" s="18" t="str">
        <f>IFERROR(INDEX(#REF!,MATCH(G515,#REF!,0)),G515)</f>
        <v>33000000206-УК НТМК</v>
      </c>
      <c r="I515" s="11"/>
      <c r="J515" s="11" t="s">
        <v>279</v>
      </c>
      <c r="K515" s="11"/>
      <c r="L515" s="11" t="s">
        <v>808</v>
      </c>
      <c r="M515" s="11">
        <v>0</v>
      </c>
      <c r="N515" s="19">
        <v>35683.199999999997</v>
      </c>
      <c r="O515" s="19">
        <v>82534.64</v>
      </c>
      <c r="P515" s="19">
        <v>82534.64</v>
      </c>
      <c r="Q515" s="19">
        <v>51434.64</v>
      </c>
      <c r="R515" s="13">
        <f t="shared" si="100"/>
        <v>31100</v>
      </c>
      <c r="S515" s="11"/>
      <c r="T515" s="19">
        <v>2791.04</v>
      </c>
      <c r="U515" s="11"/>
      <c r="V515" s="19">
        <v>82534.64</v>
      </c>
      <c r="W515" s="19">
        <v>54225.68</v>
      </c>
      <c r="X515" s="19">
        <v>28308.959999999999</v>
      </c>
      <c r="Y515" s="19">
        <f t="shared" si="101"/>
        <v>398.71806763285025</v>
      </c>
      <c r="Z515" s="19">
        <f t="shared" si="102"/>
        <v>4784.630338164251</v>
      </c>
      <c r="AA515" s="19">
        <f t="shared" si="103"/>
        <v>26315.36966183575</v>
      </c>
      <c r="AB515" s="19">
        <f t="shared" si="104"/>
        <v>4784.6168115942028</v>
      </c>
      <c r="AC515" s="19">
        <f t="shared" si="105"/>
        <v>21530.752850241548</v>
      </c>
      <c r="AD515" s="19">
        <f t="shared" si="106"/>
        <v>4784.6168115942028</v>
      </c>
      <c r="AE515" s="19">
        <f t="shared" si="107"/>
        <v>16746.136038647346</v>
      </c>
      <c r="AF515" s="19">
        <f t="shared" si="108"/>
        <v>4784.6168115942028</v>
      </c>
      <c r="AG515" s="19">
        <f t="shared" si="109"/>
        <v>11961.519227053144</v>
      </c>
      <c r="AH515" s="19">
        <f t="shared" si="110"/>
        <v>4784.6168115942028</v>
      </c>
      <c r="AI515" s="19">
        <f t="shared" si="111"/>
        <v>7176.9024154589415</v>
      </c>
      <c r="AJ515" s="19">
        <f t="shared" si="112"/>
        <v>4784.6168115942028</v>
      </c>
      <c r="AK515" s="20">
        <f t="shared" si="113"/>
        <v>2392.2856038647387</v>
      </c>
    </row>
    <row r="516" spans="2:37" s="3" customFormat="1" ht="32.25" hidden="1" customHeight="1" outlineLevel="1" x14ac:dyDescent="0.2">
      <c r="B516" s="15" t="s">
        <v>598</v>
      </c>
      <c r="C516" s="16" t="s">
        <v>44</v>
      </c>
      <c r="D516" s="17">
        <v>207</v>
      </c>
      <c r="E516" s="10" t="s">
        <v>222</v>
      </c>
      <c r="F516" s="10" t="s">
        <v>57</v>
      </c>
      <c r="G516" s="11" t="s">
        <v>599</v>
      </c>
      <c r="H516" s="18" t="str">
        <f>IFERROR(INDEX(#REF!,MATCH(G516,#REF!,0)),G516)</f>
        <v>33000000209-УК НТМК</v>
      </c>
      <c r="I516" s="11"/>
      <c r="J516" s="11" t="s">
        <v>279</v>
      </c>
      <c r="K516" s="11"/>
      <c r="L516" s="11" t="s">
        <v>808</v>
      </c>
      <c r="M516" s="11">
        <v>0</v>
      </c>
      <c r="N516" s="19">
        <v>3302.1</v>
      </c>
      <c r="O516" s="22">
        <v>849.1</v>
      </c>
      <c r="P516" s="22">
        <v>849.1</v>
      </c>
      <c r="Q516" s="22">
        <v>529.1</v>
      </c>
      <c r="R516" s="13">
        <f t="shared" si="100"/>
        <v>320</v>
      </c>
      <c r="S516" s="11"/>
      <c r="T516" s="22">
        <v>28.7</v>
      </c>
      <c r="U516" s="11"/>
      <c r="V516" s="22">
        <v>849.1</v>
      </c>
      <c r="W516" s="22">
        <v>557.79999999999995</v>
      </c>
      <c r="X516" s="22">
        <v>291.3</v>
      </c>
      <c r="Y516" s="19">
        <f t="shared" si="101"/>
        <v>4.1019323671497583</v>
      </c>
      <c r="Z516" s="19">
        <f t="shared" si="102"/>
        <v>49.20966183574879</v>
      </c>
      <c r="AA516" s="19">
        <f t="shared" si="103"/>
        <v>270.79033816425124</v>
      </c>
      <c r="AB516" s="19">
        <f t="shared" si="104"/>
        <v>49.223188405797103</v>
      </c>
      <c r="AC516" s="19">
        <f t="shared" si="105"/>
        <v>221.56714975845415</v>
      </c>
      <c r="AD516" s="19">
        <f t="shared" si="106"/>
        <v>49.223188405797103</v>
      </c>
      <c r="AE516" s="19">
        <f t="shared" si="107"/>
        <v>172.34396135265706</v>
      </c>
      <c r="AF516" s="19">
        <f t="shared" si="108"/>
        <v>49.223188405797103</v>
      </c>
      <c r="AG516" s="19">
        <f t="shared" si="109"/>
        <v>123.12077294685996</v>
      </c>
      <c r="AH516" s="19">
        <f t="shared" si="110"/>
        <v>49.223188405797103</v>
      </c>
      <c r="AI516" s="19">
        <f t="shared" si="111"/>
        <v>73.897584541062855</v>
      </c>
      <c r="AJ516" s="19">
        <f t="shared" si="112"/>
        <v>49.223188405797103</v>
      </c>
      <c r="AK516" s="20">
        <f t="shared" si="113"/>
        <v>24.674396135265752</v>
      </c>
    </row>
    <row r="517" spans="2:37" s="3" customFormat="1" ht="84.75" hidden="1" customHeight="1" outlineLevel="1" x14ac:dyDescent="0.2">
      <c r="B517" s="15" t="s">
        <v>504</v>
      </c>
      <c r="C517" s="16" t="s">
        <v>44</v>
      </c>
      <c r="D517" s="17">
        <v>207</v>
      </c>
      <c r="E517" s="10" t="s">
        <v>505</v>
      </c>
      <c r="F517" s="10" t="s">
        <v>86</v>
      </c>
      <c r="G517" s="11" t="s">
        <v>600</v>
      </c>
      <c r="H517" s="18" t="str">
        <f>IFERROR(INDEX(#REF!,MATCH(G517,#REF!,0)),G517)</f>
        <v>99116000005-УК НТМК</v>
      </c>
      <c r="I517" s="11"/>
      <c r="J517" s="11" t="s">
        <v>279</v>
      </c>
      <c r="K517" s="11"/>
      <c r="L517" s="11" t="s">
        <v>808</v>
      </c>
      <c r="M517" s="11">
        <v>0</v>
      </c>
      <c r="N517" s="19">
        <v>541128.01</v>
      </c>
      <c r="O517" s="19">
        <v>1250227.02</v>
      </c>
      <c r="P517" s="19">
        <v>1250227.02</v>
      </c>
      <c r="Q517" s="19">
        <v>779127.02</v>
      </c>
      <c r="R517" s="13">
        <f t="shared" si="100"/>
        <v>471100</v>
      </c>
      <c r="S517" s="11"/>
      <c r="T517" s="19">
        <v>42278.18</v>
      </c>
      <c r="U517" s="11"/>
      <c r="V517" s="19">
        <v>1250227.02</v>
      </c>
      <c r="W517" s="19">
        <v>821405.2</v>
      </c>
      <c r="X517" s="19">
        <v>428821.82</v>
      </c>
      <c r="Y517" s="19">
        <f t="shared" si="101"/>
        <v>6039.7440579710146</v>
      </c>
      <c r="Z517" s="19">
        <f t="shared" si="102"/>
        <v>72476.900289855083</v>
      </c>
      <c r="AA517" s="19">
        <f t="shared" si="103"/>
        <v>398623.09971014492</v>
      </c>
      <c r="AB517" s="19">
        <f t="shared" si="104"/>
        <v>72476.928695652168</v>
      </c>
      <c r="AC517" s="19">
        <f t="shared" si="105"/>
        <v>326146.17101449275</v>
      </c>
      <c r="AD517" s="19">
        <f t="shared" si="106"/>
        <v>72476.928695652168</v>
      </c>
      <c r="AE517" s="19">
        <f t="shared" si="107"/>
        <v>253669.24231884058</v>
      </c>
      <c r="AF517" s="19">
        <f t="shared" si="108"/>
        <v>72476.928695652168</v>
      </c>
      <c r="AG517" s="19">
        <f t="shared" si="109"/>
        <v>181192.31362318841</v>
      </c>
      <c r="AH517" s="19">
        <f t="shared" si="110"/>
        <v>72476.928695652168</v>
      </c>
      <c r="AI517" s="19">
        <f t="shared" si="111"/>
        <v>108715.38492753624</v>
      </c>
      <c r="AJ517" s="19">
        <f t="shared" si="112"/>
        <v>72476.928695652168</v>
      </c>
      <c r="AK517" s="20">
        <f t="shared" si="113"/>
        <v>36238.456231884076</v>
      </c>
    </row>
    <row r="518" spans="2:37" s="3" customFormat="1" ht="84.75" hidden="1" customHeight="1" outlineLevel="1" x14ac:dyDescent="0.2">
      <c r="B518" s="15" t="s">
        <v>504</v>
      </c>
      <c r="C518" s="16" t="s">
        <v>44</v>
      </c>
      <c r="D518" s="17">
        <v>207</v>
      </c>
      <c r="E518" s="10" t="s">
        <v>505</v>
      </c>
      <c r="F518" s="10" t="s">
        <v>86</v>
      </c>
      <c r="G518" s="11" t="s">
        <v>601</v>
      </c>
      <c r="H518" s="18" t="str">
        <f>IFERROR(INDEX(#REF!,MATCH(G518,#REF!,0)),G518)</f>
        <v>99116000020-УК НТМК</v>
      </c>
      <c r="I518" s="11"/>
      <c r="J518" s="11" t="s">
        <v>279</v>
      </c>
      <c r="K518" s="11"/>
      <c r="L518" s="11" t="s">
        <v>808</v>
      </c>
      <c r="M518" s="11">
        <v>0</v>
      </c>
      <c r="N518" s="19">
        <v>541128.01</v>
      </c>
      <c r="O518" s="19">
        <v>1250226.76</v>
      </c>
      <c r="P518" s="19">
        <v>1250226.76</v>
      </c>
      <c r="Q518" s="19">
        <v>779126.76</v>
      </c>
      <c r="R518" s="13">
        <f t="shared" si="100"/>
        <v>471100</v>
      </c>
      <c r="S518" s="11"/>
      <c r="T518" s="19">
        <v>42278.18</v>
      </c>
      <c r="U518" s="11"/>
      <c r="V518" s="19">
        <v>1250226.76</v>
      </c>
      <c r="W518" s="19">
        <v>821404.94</v>
      </c>
      <c r="X518" s="19">
        <v>428821.82</v>
      </c>
      <c r="Y518" s="19">
        <f t="shared" si="101"/>
        <v>6039.742801932367</v>
      </c>
      <c r="Z518" s="19">
        <f t="shared" si="102"/>
        <v>72476.894009661832</v>
      </c>
      <c r="AA518" s="19">
        <f t="shared" si="103"/>
        <v>398623.10599033814</v>
      </c>
      <c r="AB518" s="19">
        <f t="shared" si="104"/>
        <v>72476.913623188404</v>
      </c>
      <c r="AC518" s="19">
        <f t="shared" si="105"/>
        <v>326146.19236714975</v>
      </c>
      <c r="AD518" s="19">
        <f t="shared" si="106"/>
        <v>72476.913623188404</v>
      </c>
      <c r="AE518" s="19">
        <f t="shared" si="107"/>
        <v>253669.27874396136</v>
      </c>
      <c r="AF518" s="19">
        <f t="shared" si="108"/>
        <v>72476.913623188404</v>
      </c>
      <c r="AG518" s="19">
        <f t="shared" si="109"/>
        <v>181192.36512077297</v>
      </c>
      <c r="AH518" s="19">
        <f t="shared" si="110"/>
        <v>72476.913623188404</v>
      </c>
      <c r="AI518" s="19">
        <f t="shared" si="111"/>
        <v>108715.45149758457</v>
      </c>
      <c r="AJ518" s="19">
        <f t="shared" si="112"/>
        <v>72476.913623188404</v>
      </c>
      <c r="AK518" s="20">
        <f t="shared" si="113"/>
        <v>36238.537874396163</v>
      </c>
    </row>
    <row r="519" spans="2:37" s="3" customFormat="1" ht="84.75" hidden="1" customHeight="1" outlineLevel="1" x14ac:dyDescent="0.2">
      <c r="B519" s="15" t="s">
        <v>602</v>
      </c>
      <c r="C519" s="16" t="s">
        <v>44</v>
      </c>
      <c r="D519" s="17">
        <v>240</v>
      </c>
      <c r="E519" s="10" t="s">
        <v>119</v>
      </c>
      <c r="F519" s="10" t="s">
        <v>81</v>
      </c>
      <c r="G519" s="11" t="s">
        <v>603</v>
      </c>
      <c r="H519" s="18" t="str">
        <f>IFERROR(INDEX(#REF!,MATCH(G519,#REF!,0)),G519)</f>
        <v>33000000902-УК НТМК</v>
      </c>
      <c r="I519" s="11"/>
      <c r="J519" s="11" t="s">
        <v>279</v>
      </c>
      <c r="K519" s="11"/>
      <c r="L519" s="11" t="s">
        <v>808</v>
      </c>
      <c r="M519" s="11">
        <v>0</v>
      </c>
      <c r="N519" s="19">
        <v>4356695.7</v>
      </c>
      <c r="O519" s="19">
        <v>4747459.46</v>
      </c>
      <c r="P519" s="19">
        <v>4747459.46</v>
      </c>
      <c r="Q519" s="19">
        <v>2551759.46</v>
      </c>
      <c r="R519" s="13">
        <f t="shared" si="100"/>
        <v>2195700</v>
      </c>
      <c r="S519" s="11"/>
      <c r="T519" s="19">
        <v>138467.56</v>
      </c>
      <c r="U519" s="11"/>
      <c r="V519" s="19">
        <v>4747459.46</v>
      </c>
      <c r="W519" s="19">
        <v>2690227.02</v>
      </c>
      <c r="X519" s="19">
        <v>2057232.44</v>
      </c>
      <c r="Y519" s="19">
        <f t="shared" si="101"/>
        <v>19781.081083333334</v>
      </c>
      <c r="Z519" s="19">
        <f t="shared" si="102"/>
        <v>237372.96541666667</v>
      </c>
      <c r="AA519" s="19">
        <f t="shared" si="103"/>
        <v>1958327.0345833334</v>
      </c>
      <c r="AB519" s="19">
        <f t="shared" si="104"/>
        <v>237372.973</v>
      </c>
      <c r="AC519" s="19">
        <f t="shared" si="105"/>
        <v>1720954.0615833334</v>
      </c>
      <c r="AD519" s="19">
        <f t="shared" si="106"/>
        <v>237372.973</v>
      </c>
      <c r="AE519" s="19">
        <f t="shared" si="107"/>
        <v>1483581.0885833334</v>
      </c>
      <c r="AF519" s="19">
        <f t="shared" si="108"/>
        <v>237372.973</v>
      </c>
      <c r="AG519" s="19">
        <f t="shared" si="109"/>
        <v>1246208.1155833334</v>
      </c>
      <c r="AH519" s="19">
        <f t="shared" si="110"/>
        <v>237372.973</v>
      </c>
      <c r="AI519" s="19">
        <f t="shared" si="111"/>
        <v>1008835.1425833334</v>
      </c>
      <c r="AJ519" s="19">
        <f t="shared" si="112"/>
        <v>237372.973</v>
      </c>
      <c r="AK519" s="20">
        <f t="shared" si="113"/>
        <v>771462.16958333342</v>
      </c>
    </row>
    <row r="520" spans="2:37" s="3" customFormat="1" ht="53.25" hidden="1" customHeight="1" outlineLevel="1" x14ac:dyDescent="0.2">
      <c r="B520" s="15" t="s">
        <v>604</v>
      </c>
      <c r="C520" s="16" t="s">
        <v>44</v>
      </c>
      <c r="D520" s="17">
        <v>240</v>
      </c>
      <c r="E520" s="10" t="s">
        <v>150</v>
      </c>
      <c r="F520" s="10" t="s">
        <v>81</v>
      </c>
      <c r="G520" s="11" t="s">
        <v>605</v>
      </c>
      <c r="H520" s="18" t="str">
        <f>IFERROR(INDEX(#REF!,MATCH(G520,#REF!,0)),G520)</f>
        <v>33000000938-УК НТМК</v>
      </c>
      <c r="I520" s="11"/>
      <c r="J520" s="11" t="s">
        <v>279</v>
      </c>
      <c r="K520" s="11"/>
      <c r="L520" s="11" t="s">
        <v>808</v>
      </c>
      <c r="M520" s="11">
        <v>0</v>
      </c>
      <c r="N520" s="19">
        <v>10427478.119999999</v>
      </c>
      <c r="O520" s="19">
        <v>17044325.620000001</v>
      </c>
      <c r="P520" s="19">
        <v>17044325.620000001</v>
      </c>
      <c r="Q520" s="19">
        <v>9161325.6199999992</v>
      </c>
      <c r="R520" s="13">
        <f t="shared" si="100"/>
        <v>7883000.0000000019</v>
      </c>
      <c r="S520" s="11"/>
      <c r="T520" s="19">
        <v>497126.14</v>
      </c>
      <c r="U520" s="11"/>
      <c r="V520" s="19">
        <v>17044325.620000001</v>
      </c>
      <c r="W520" s="19">
        <v>9658451.7599999998</v>
      </c>
      <c r="X520" s="19">
        <v>7385873.8600000003</v>
      </c>
      <c r="Y520" s="19">
        <f t="shared" si="101"/>
        <v>71018.023416666678</v>
      </c>
      <c r="Z520" s="19">
        <f t="shared" si="102"/>
        <v>852216.25708333333</v>
      </c>
      <c r="AA520" s="19">
        <f t="shared" si="103"/>
        <v>7030783.7429166688</v>
      </c>
      <c r="AB520" s="19">
        <f t="shared" si="104"/>
        <v>852216.28100000019</v>
      </c>
      <c r="AC520" s="19">
        <f t="shared" si="105"/>
        <v>6178567.4619166683</v>
      </c>
      <c r="AD520" s="19">
        <f t="shared" si="106"/>
        <v>852216.28100000019</v>
      </c>
      <c r="AE520" s="19">
        <f t="shared" si="107"/>
        <v>5326351.1809166679</v>
      </c>
      <c r="AF520" s="19">
        <f t="shared" si="108"/>
        <v>852216.28100000019</v>
      </c>
      <c r="AG520" s="19">
        <f t="shared" si="109"/>
        <v>4474134.8999166675</v>
      </c>
      <c r="AH520" s="19">
        <f t="shared" si="110"/>
        <v>852216.28100000019</v>
      </c>
      <c r="AI520" s="19">
        <f t="shared" si="111"/>
        <v>3621918.6189166671</v>
      </c>
      <c r="AJ520" s="19">
        <f t="shared" si="112"/>
        <v>852216.28100000019</v>
      </c>
      <c r="AK520" s="20">
        <f t="shared" si="113"/>
        <v>2769702.3379166666</v>
      </c>
    </row>
    <row r="521" spans="2:37" s="3" customFormat="1" ht="53.25" hidden="1" customHeight="1" outlineLevel="1" x14ac:dyDescent="0.2">
      <c r="B521" s="15" t="s">
        <v>606</v>
      </c>
      <c r="C521" s="16" t="s">
        <v>44</v>
      </c>
      <c r="D521" s="17">
        <v>240</v>
      </c>
      <c r="E521" s="10" t="s">
        <v>150</v>
      </c>
      <c r="F521" s="10" t="s">
        <v>81</v>
      </c>
      <c r="G521" s="11" t="s">
        <v>607</v>
      </c>
      <c r="H521" s="18" t="str">
        <f>IFERROR(INDEX(#REF!,MATCH(G521,#REF!,0)),G521)</f>
        <v>33000000950-УК НТМК</v>
      </c>
      <c r="I521" s="11"/>
      <c r="J521" s="11" t="s">
        <v>279</v>
      </c>
      <c r="K521" s="11"/>
      <c r="L521" s="11" t="s">
        <v>808</v>
      </c>
      <c r="M521" s="11">
        <v>0</v>
      </c>
      <c r="N521" s="19">
        <v>3619873.85</v>
      </c>
      <c r="O521" s="19">
        <v>6634162.79</v>
      </c>
      <c r="P521" s="19">
        <v>6634162.79</v>
      </c>
      <c r="Q521" s="19">
        <v>3565862.79</v>
      </c>
      <c r="R521" s="13">
        <f t="shared" si="100"/>
        <v>3068300</v>
      </c>
      <c r="S521" s="11"/>
      <c r="T521" s="19">
        <v>193496.38</v>
      </c>
      <c r="U521" s="11"/>
      <c r="V521" s="19">
        <v>6634162.79</v>
      </c>
      <c r="W521" s="19">
        <v>3759359.17</v>
      </c>
      <c r="X521" s="19">
        <v>2874803.62</v>
      </c>
      <c r="Y521" s="19">
        <f t="shared" si="101"/>
        <v>27642.344958333335</v>
      </c>
      <c r="Z521" s="19">
        <f t="shared" si="102"/>
        <v>331708.10479166667</v>
      </c>
      <c r="AA521" s="19">
        <f t="shared" si="103"/>
        <v>2736591.8952083332</v>
      </c>
      <c r="AB521" s="19">
        <f t="shared" si="104"/>
        <v>331708.13950000005</v>
      </c>
      <c r="AC521" s="19">
        <f t="shared" si="105"/>
        <v>2404883.7557083331</v>
      </c>
      <c r="AD521" s="19">
        <f t="shared" si="106"/>
        <v>331708.13950000005</v>
      </c>
      <c r="AE521" s="19">
        <f t="shared" si="107"/>
        <v>2073175.6162083331</v>
      </c>
      <c r="AF521" s="19">
        <f t="shared" si="108"/>
        <v>331708.13950000005</v>
      </c>
      <c r="AG521" s="19">
        <f t="shared" si="109"/>
        <v>1741467.476708333</v>
      </c>
      <c r="AH521" s="19">
        <f t="shared" si="110"/>
        <v>331708.13950000005</v>
      </c>
      <c r="AI521" s="19">
        <f t="shared" si="111"/>
        <v>1409759.337208333</v>
      </c>
      <c r="AJ521" s="19">
        <f t="shared" si="112"/>
        <v>331708.13950000005</v>
      </c>
      <c r="AK521" s="20">
        <f t="shared" si="113"/>
        <v>1078051.1977083329</v>
      </c>
    </row>
    <row r="522" spans="2:37" s="3" customFormat="1" ht="63.75" hidden="1" customHeight="1" outlineLevel="1" x14ac:dyDescent="0.2">
      <c r="B522" s="15" t="s">
        <v>608</v>
      </c>
      <c r="C522" s="16" t="s">
        <v>44</v>
      </c>
      <c r="D522" s="17">
        <v>189</v>
      </c>
      <c r="E522" s="10" t="s">
        <v>609</v>
      </c>
      <c r="F522" s="10" t="s">
        <v>81</v>
      </c>
      <c r="G522" s="11" t="s">
        <v>610</v>
      </c>
      <c r="H522" s="18" t="str">
        <f>IFERROR(INDEX(#REF!,MATCH(G522,#REF!,0)),G522)</f>
        <v>33000000323-УК НТМК</v>
      </c>
      <c r="I522" s="11"/>
      <c r="J522" s="11" t="s">
        <v>279</v>
      </c>
      <c r="K522" s="11"/>
      <c r="L522" s="11" t="s">
        <v>808</v>
      </c>
      <c r="M522" s="11">
        <v>0</v>
      </c>
      <c r="N522" s="19">
        <v>116703.75</v>
      </c>
      <c r="O522" s="19">
        <v>168524.98</v>
      </c>
      <c r="P522" s="19">
        <v>168524.98</v>
      </c>
      <c r="Q522" s="19">
        <v>115024.98</v>
      </c>
      <c r="R522" s="13">
        <f t="shared" si="100"/>
        <v>53500.000000000015</v>
      </c>
      <c r="S522" s="11"/>
      <c r="T522" s="19">
        <v>6241.69</v>
      </c>
      <c r="U522" s="11"/>
      <c r="V522" s="19">
        <v>168524.98</v>
      </c>
      <c r="W522" s="19">
        <v>121266.67</v>
      </c>
      <c r="X522" s="19">
        <v>47258.31</v>
      </c>
      <c r="Y522" s="19">
        <f t="shared" si="101"/>
        <v>891.66656084656086</v>
      </c>
      <c r="Z522" s="19">
        <f t="shared" si="102"/>
        <v>10700.022804232804</v>
      </c>
      <c r="AA522" s="19">
        <f t="shared" si="103"/>
        <v>42799.977195767213</v>
      </c>
      <c r="AB522" s="19">
        <f t="shared" si="104"/>
        <v>10699.99873015873</v>
      </c>
      <c r="AC522" s="19">
        <f t="shared" si="105"/>
        <v>32099.978465608481</v>
      </c>
      <c r="AD522" s="19">
        <f t="shared" si="106"/>
        <v>10699.99873015873</v>
      </c>
      <c r="AE522" s="19">
        <f t="shared" si="107"/>
        <v>21399.97973544975</v>
      </c>
      <c r="AF522" s="19">
        <f t="shared" si="108"/>
        <v>10699.99873015873</v>
      </c>
      <c r="AG522" s="19">
        <f t="shared" si="109"/>
        <v>10699.98100529102</v>
      </c>
      <c r="AH522" s="19">
        <f t="shared" si="110"/>
        <v>10699.98100529102</v>
      </c>
      <c r="AI522" s="19">
        <f t="shared" si="111"/>
        <v>0</v>
      </c>
      <c r="AJ522" s="19">
        <f t="shared" si="112"/>
        <v>0</v>
      </c>
      <c r="AK522" s="20">
        <f t="shared" si="113"/>
        <v>0</v>
      </c>
    </row>
    <row r="523" spans="2:37" s="3" customFormat="1" ht="84.75" hidden="1" customHeight="1" outlineLevel="1" x14ac:dyDescent="0.2">
      <c r="B523" s="15" t="s">
        <v>611</v>
      </c>
      <c r="C523" s="16" t="s">
        <v>44</v>
      </c>
      <c r="D523" s="17">
        <v>240</v>
      </c>
      <c r="E523" s="10" t="s">
        <v>175</v>
      </c>
      <c r="F523" s="10" t="s">
        <v>81</v>
      </c>
      <c r="G523" s="11" t="s">
        <v>612</v>
      </c>
      <c r="H523" s="18" t="str">
        <f>IFERROR(INDEX(#REF!,MATCH(G523,#REF!,0)),G523)</f>
        <v>33000012611-УК НТМК</v>
      </c>
      <c r="I523" s="11"/>
      <c r="J523" s="11" t="s">
        <v>279</v>
      </c>
      <c r="K523" s="11"/>
      <c r="L523" s="11" t="s">
        <v>808</v>
      </c>
      <c r="M523" s="11">
        <v>0</v>
      </c>
      <c r="N523" s="19">
        <v>236084.8</v>
      </c>
      <c r="O523" s="19">
        <v>257298.19</v>
      </c>
      <c r="P523" s="19">
        <v>257298.19</v>
      </c>
      <c r="Q523" s="19">
        <v>138298.19</v>
      </c>
      <c r="R523" s="13">
        <f t="shared" ref="R523:R586" si="114">P523-Q523</f>
        <v>119000</v>
      </c>
      <c r="S523" s="11"/>
      <c r="T523" s="19">
        <v>7504.56</v>
      </c>
      <c r="U523" s="11"/>
      <c r="V523" s="19">
        <v>257298.19</v>
      </c>
      <c r="W523" s="19">
        <v>145802.75</v>
      </c>
      <c r="X523" s="19">
        <v>111495.44</v>
      </c>
      <c r="Y523" s="19">
        <f t="shared" ref="Y523:Y586" si="115">O523/D523</f>
        <v>1072.0757916666666</v>
      </c>
      <c r="Z523" s="19">
        <f t="shared" si="102"/>
        <v>12864.938958333332</v>
      </c>
      <c r="AA523" s="19">
        <f t="shared" si="103"/>
        <v>106135.06104166666</v>
      </c>
      <c r="AB523" s="19">
        <f t="shared" si="104"/>
        <v>12864.9095</v>
      </c>
      <c r="AC523" s="19">
        <f t="shared" si="105"/>
        <v>93270.151541666666</v>
      </c>
      <c r="AD523" s="19">
        <f t="shared" si="106"/>
        <v>12864.9095</v>
      </c>
      <c r="AE523" s="19">
        <f t="shared" si="107"/>
        <v>80405.242041666672</v>
      </c>
      <c r="AF523" s="19">
        <f t="shared" si="108"/>
        <v>12864.9095</v>
      </c>
      <c r="AG523" s="19">
        <f t="shared" si="109"/>
        <v>67540.332541666678</v>
      </c>
      <c r="AH523" s="19">
        <f t="shared" si="110"/>
        <v>12864.9095</v>
      </c>
      <c r="AI523" s="19">
        <f t="shared" si="111"/>
        <v>54675.423041666676</v>
      </c>
      <c r="AJ523" s="19">
        <f t="shared" si="112"/>
        <v>12864.9095</v>
      </c>
      <c r="AK523" s="20">
        <f t="shared" si="113"/>
        <v>41810.513541666674</v>
      </c>
    </row>
    <row r="524" spans="2:37" s="3" customFormat="1" ht="84.75" hidden="1" customHeight="1" outlineLevel="1" x14ac:dyDescent="0.2">
      <c r="B524" s="15" t="s">
        <v>611</v>
      </c>
      <c r="C524" s="16" t="s">
        <v>44</v>
      </c>
      <c r="D524" s="17">
        <v>240</v>
      </c>
      <c r="E524" s="10" t="s">
        <v>175</v>
      </c>
      <c r="F524" s="10" t="s">
        <v>81</v>
      </c>
      <c r="G524" s="11" t="s">
        <v>613</v>
      </c>
      <c r="H524" s="18" t="str">
        <f>IFERROR(INDEX(#REF!,MATCH(G524,#REF!,0)),G524)</f>
        <v>33000000127-УК НТМК</v>
      </c>
      <c r="I524" s="11"/>
      <c r="J524" s="11" t="s">
        <v>279</v>
      </c>
      <c r="K524" s="11"/>
      <c r="L524" s="11" t="s">
        <v>808</v>
      </c>
      <c r="M524" s="11">
        <v>0</v>
      </c>
      <c r="N524" s="19">
        <v>236084.8</v>
      </c>
      <c r="O524" s="19">
        <v>280649.62</v>
      </c>
      <c r="P524" s="19">
        <v>280649.62</v>
      </c>
      <c r="Q524" s="19">
        <v>150849.62</v>
      </c>
      <c r="R524" s="13">
        <f t="shared" si="114"/>
        <v>129800</v>
      </c>
      <c r="S524" s="11"/>
      <c r="T524" s="19">
        <v>8185.59</v>
      </c>
      <c r="U524" s="11"/>
      <c r="V524" s="19">
        <v>280649.62</v>
      </c>
      <c r="W524" s="19">
        <v>159035.21</v>
      </c>
      <c r="X524" s="19">
        <v>121614.41</v>
      </c>
      <c r="Y524" s="19">
        <f t="shared" si="115"/>
        <v>1169.3734166666666</v>
      </c>
      <c r="Z524" s="19">
        <f t="shared" ref="Z524:Z587" si="116">MIN((T524+Y524*5),(P524-Q524))</f>
        <v>14032.457083333333</v>
      </c>
      <c r="AA524" s="19">
        <f t="shared" ref="AA524:AA587" si="117">P524-Q524-Z524</f>
        <v>115767.54291666667</v>
      </c>
      <c r="AB524" s="19">
        <f t="shared" ref="AB524:AB587" si="118">MIN(AA524,Y524*12)</f>
        <v>14032.481</v>
      </c>
      <c r="AC524" s="19">
        <f t="shared" ref="AC524:AC587" si="119">AA524-AB524</f>
        <v>101735.06191666667</v>
      </c>
      <c r="AD524" s="19">
        <f t="shared" ref="AD524:AD587" si="120">MIN(AB524,AC524)</f>
        <v>14032.481</v>
      </c>
      <c r="AE524" s="19">
        <f t="shared" ref="AE524:AE587" si="121">AC524-AD524</f>
        <v>87702.580916666673</v>
      </c>
      <c r="AF524" s="19">
        <f t="shared" ref="AF524:AF587" si="122">MIN(AD524,AE524)</f>
        <v>14032.481</v>
      </c>
      <c r="AG524" s="19">
        <f t="shared" ref="AG524:AG587" si="123">AE524-AF524</f>
        <v>73670.099916666673</v>
      </c>
      <c r="AH524" s="19">
        <f t="shared" ref="AH524:AH587" si="124">MIN(AF524,AG524)</f>
        <v>14032.481</v>
      </c>
      <c r="AI524" s="19">
        <f t="shared" ref="AI524:AI587" si="125">AG524-AH524</f>
        <v>59637.618916666674</v>
      </c>
      <c r="AJ524" s="19">
        <f t="shared" ref="AJ524:AJ587" si="126">MIN(AH524,AI524)</f>
        <v>14032.481</v>
      </c>
      <c r="AK524" s="20">
        <f t="shared" ref="AK524:AK587" si="127">AI524-AJ524</f>
        <v>45605.137916666674</v>
      </c>
    </row>
    <row r="525" spans="2:37" s="3" customFormat="1" ht="84.75" hidden="1" customHeight="1" outlineLevel="1" x14ac:dyDescent="0.2">
      <c r="B525" s="15" t="s">
        <v>614</v>
      </c>
      <c r="C525" s="16" t="s">
        <v>44</v>
      </c>
      <c r="D525" s="17">
        <v>189</v>
      </c>
      <c r="E525" s="10" t="s">
        <v>175</v>
      </c>
      <c r="F525" s="10" t="s">
        <v>81</v>
      </c>
      <c r="G525" s="11" t="s">
        <v>615</v>
      </c>
      <c r="H525" s="18" t="str">
        <f>IFERROR(INDEX(#REF!,MATCH(G525,#REF!,0)),G525)</f>
        <v>33000000599-УК НТМК</v>
      </c>
      <c r="I525" s="11"/>
      <c r="J525" s="11" t="s">
        <v>279</v>
      </c>
      <c r="K525" s="11"/>
      <c r="L525" s="11" t="s">
        <v>808</v>
      </c>
      <c r="M525" s="11">
        <v>0</v>
      </c>
      <c r="N525" s="19">
        <v>120705</v>
      </c>
      <c r="O525" s="19">
        <v>183015.11</v>
      </c>
      <c r="P525" s="19">
        <v>183015.11</v>
      </c>
      <c r="Q525" s="19">
        <v>124915.11</v>
      </c>
      <c r="R525" s="13">
        <f t="shared" si="114"/>
        <v>58099.999999999985</v>
      </c>
      <c r="S525" s="11"/>
      <c r="T525" s="19">
        <v>6778.31</v>
      </c>
      <c r="U525" s="11"/>
      <c r="V525" s="19">
        <v>183015.11</v>
      </c>
      <c r="W525" s="19">
        <v>131693.42000000001</v>
      </c>
      <c r="X525" s="19">
        <v>51321.69</v>
      </c>
      <c r="Y525" s="19">
        <f t="shared" si="115"/>
        <v>968.33391534391524</v>
      </c>
      <c r="Z525" s="19">
        <f t="shared" si="116"/>
        <v>11619.979576719576</v>
      </c>
      <c r="AA525" s="19">
        <f t="shared" si="117"/>
        <v>46480.02042328041</v>
      </c>
      <c r="AB525" s="19">
        <f t="shared" si="118"/>
        <v>11620.006984126983</v>
      </c>
      <c r="AC525" s="19">
        <f t="shared" si="119"/>
        <v>34860.013439153423</v>
      </c>
      <c r="AD525" s="19">
        <f t="shared" si="120"/>
        <v>11620.006984126983</v>
      </c>
      <c r="AE525" s="19">
        <f t="shared" si="121"/>
        <v>23240.00645502644</v>
      </c>
      <c r="AF525" s="19">
        <f t="shared" si="122"/>
        <v>11620.006984126983</v>
      </c>
      <c r="AG525" s="19">
        <f t="shared" si="123"/>
        <v>11619.999470899456</v>
      </c>
      <c r="AH525" s="19">
        <f t="shared" si="124"/>
        <v>11619.999470899456</v>
      </c>
      <c r="AI525" s="19">
        <f t="shared" si="125"/>
        <v>0</v>
      </c>
      <c r="AJ525" s="19">
        <f t="shared" si="126"/>
        <v>0</v>
      </c>
      <c r="AK525" s="20">
        <f t="shared" si="127"/>
        <v>0</v>
      </c>
    </row>
    <row r="526" spans="2:37" s="3" customFormat="1" ht="74.25" hidden="1" customHeight="1" outlineLevel="1" x14ac:dyDescent="0.2">
      <c r="B526" s="15" t="s">
        <v>616</v>
      </c>
      <c r="C526" s="16" t="s">
        <v>44</v>
      </c>
      <c r="D526" s="17">
        <v>240</v>
      </c>
      <c r="E526" s="10" t="s">
        <v>106</v>
      </c>
      <c r="F526" s="10" t="s">
        <v>81</v>
      </c>
      <c r="G526" s="11" t="s">
        <v>617</v>
      </c>
      <c r="H526" s="18" t="str">
        <f>IFERROR(INDEX(#REF!,MATCH(G526,#REF!,0)),G526)</f>
        <v>33000000803-УК НТМК</v>
      </c>
      <c r="I526" s="11"/>
      <c r="J526" s="11" t="s">
        <v>279</v>
      </c>
      <c r="K526" s="11"/>
      <c r="L526" s="11" t="s">
        <v>808</v>
      </c>
      <c r="M526" s="11">
        <v>0</v>
      </c>
      <c r="N526" s="19">
        <v>33250000</v>
      </c>
      <c r="O526" s="19">
        <v>44467676.43</v>
      </c>
      <c r="P526" s="19">
        <v>44467676.43</v>
      </c>
      <c r="Q526" s="19">
        <v>23901376.43</v>
      </c>
      <c r="R526" s="13">
        <f t="shared" si="114"/>
        <v>20566300</v>
      </c>
      <c r="S526" s="11"/>
      <c r="T526" s="19">
        <v>1296973.93</v>
      </c>
      <c r="U526" s="11"/>
      <c r="V526" s="19">
        <v>44467676.43</v>
      </c>
      <c r="W526" s="19">
        <v>25198350.359999999</v>
      </c>
      <c r="X526" s="19">
        <v>19269326.07</v>
      </c>
      <c r="Y526" s="19">
        <f t="shared" si="115"/>
        <v>185281.98512500001</v>
      </c>
      <c r="Z526" s="19">
        <f t="shared" si="116"/>
        <v>2223383.8556249999</v>
      </c>
      <c r="AA526" s="19">
        <f t="shared" si="117"/>
        <v>18342916.144375</v>
      </c>
      <c r="AB526" s="19">
        <f t="shared" si="118"/>
        <v>2223383.8215000001</v>
      </c>
      <c r="AC526" s="19">
        <f t="shared" si="119"/>
        <v>16119532.322875001</v>
      </c>
      <c r="AD526" s="19">
        <f t="shared" si="120"/>
        <v>2223383.8215000001</v>
      </c>
      <c r="AE526" s="19">
        <f t="shared" si="121"/>
        <v>13896148.501375001</v>
      </c>
      <c r="AF526" s="19">
        <f t="shared" si="122"/>
        <v>2223383.8215000001</v>
      </c>
      <c r="AG526" s="19">
        <f t="shared" si="123"/>
        <v>11672764.679875001</v>
      </c>
      <c r="AH526" s="19">
        <f t="shared" si="124"/>
        <v>2223383.8215000001</v>
      </c>
      <c r="AI526" s="19">
        <f t="shared" si="125"/>
        <v>9449380.8583750017</v>
      </c>
      <c r="AJ526" s="19">
        <f t="shared" si="126"/>
        <v>2223383.8215000001</v>
      </c>
      <c r="AK526" s="20">
        <f t="shared" si="127"/>
        <v>7225997.0368750021</v>
      </c>
    </row>
    <row r="527" spans="2:37" s="3" customFormat="1" ht="53.25" hidden="1" customHeight="1" outlineLevel="1" x14ac:dyDescent="0.2">
      <c r="B527" s="15" t="s">
        <v>618</v>
      </c>
      <c r="C527" s="16" t="s">
        <v>44</v>
      </c>
      <c r="D527" s="17">
        <v>240</v>
      </c>
      <c r="E527" s="10" t="s">
        <v>150</v>
      </c>
      <c r="F527" s="10" t="s">
        <v>283</v>
      </c>
      <c r="G527" s="11" t="s">
        <v>619</v>
      </c>
      <c r="H527" s="18" t="str">
        <f>IFERROR(INDEX(#REF!,MATCH(G527,#REF!,0)),G527)</f>
        <v>33000000094-УК НТМК</v>
      </c>
      <c r="I527" s="11"/>
      <c r="J527" s="11" t="s">
        <v>279</v>
      </c>
      <c r="K527" s="11"/>
      <c r="L527" s="11" t="s">
        <v>808</v>
      </c>
      <c r="M527" s="11">
        <v>0</v>
      </c>
      <c r="N527" s="19">
        <v>88914.29</v>
      </c>
      <c r="O527" s="19">
        <v>105082.13</v>
      </c>
      <c r="P527" s="19">
        <v>105082.13</v>
      </c>
      <c r="Q527" s="19">
        <v>56482.13</v>
      </c>
      <c r="R527" s="13">
        <f t="shared" si="114"/>
        <v>48600.000000000007</v>
      </c>
      <c r="S527" s="11"/>
      <c r="T527" s="19">
        <v>3064.88</v>
      </c>
      <c r="U527" s="11"/>
      <c r="V527" s="19">
        <v>105082.13</v>
      </c>
      <c r="W527" s="19">
        <v>59547.01</v>
      </c>
      <c r="X527" s="19">
        <v>45535.12</v>
      </c>
      <c r="Y527" s="19">
        <f t="shared" si="115"/>
        <v>437.84220833333336</v>
      </c>
      <c r="Z527" s="19">
        <f t="shared" si="116"/>
        <v>5254.0910416666666</v>
      </c>
      <c r="AA527" s="19">
        <f t="shared" si="117"/>
        <v>43345.908958333341</v>
      </c>
      <c r="AB527" s="19">
        <f t="shared" si="118"/>
        <v>5254.1064999999999</v>
      </c>
      <c r="AC527" s="19">
        <f t="shared" si="119"/>
        <v>38091.802458333339</v>
      </c>
      <c r="AD527" s="19">
        <f t="shared" si="120"/>
        <v>5254.1064999999999</v>
      </c>
      <c r="AE527" s="19">
        <f t="shared" si="121"/>
        <v>32837.695958333337</v>
      </c>
      <c r="AF527" s="19">
        <f t="shared" si="122"/>
        <v>5254.1064999999999</v>
      </c>
      <c r="AG527" s="19">
        <f t="shared" si="123"/>
        <v>27583.589458333336</v>
      </c>
      <c r="AH527" s="19">
        <f t="shared" si="124"/>
        <v>5254.1064999999999</v>
      </c>
      <c r="AI527" s="19">
        <f t="shared" si="125"/>
        <v>22329.482958333334</v>
      </c>
      <c r="AJ527" s="19">
        <f t="shared" si="126"/>
        <v>5254.1064999999999</v>
      </c>
      <c r="AK527" s="20">
        <f t="shared" si="127"/>
        <v>17075.376458333332</v>
      </c>
    </row>
    <row r="528" spans="2:37" s="3" customFormat="1" ht="53.25" hidden="1" customHeight="1" outlineLevel="1" x14ac:dyDescent="0.2">
      <c r="B528" s="15" t="s">
        <v>620</v>
      </c>
      <c r="C528" s="16" t="s">
        <v>44</v>
      </c>
      <c r="D528" s="17">
        <v>240</v>
      </c>
      <c r="E528" s="10" t="s">
        <v>150</v>
      </c>
      <c r="F528" s="10" t="s">
        <v>283</v>
      </c>
      <c r="G528" s="11" t="s">
        <v>621</v>
      </c>
      <c r="H528" s="18" t="str">
        <f>IFERROR(INDEX(#REF!,MATCH(G528,#REF!,0)),G528)</f>
        <v>33000000095-УК НТМК</v>
      </c>
      <c r="I528" s="11"/>
      <c r="J528" s="11" t="s">
        <v>279</v>
      </c>
      <c r="K528" s="11"/>
      <c r="L528" s="11" t="s">
        <v>808</v>
      </c>
      <c r="M528" s="11">
        <v>0</v>
      </c>
      <c r="N528" s="19">
        <v>88914.29</v>
      </c>
      <c r="O528" s="19">
        <v>105082.13</v>
      </c>
      <c r="P528" s="19">
        <v>105082.13</v>
      </c>
      <c r="Q528" s="19">
        <v>56482.13</v>
      </c>
      <c r="R528" s="13">
        <f t="shared" si="114"/>
        <v>48600.000000000007</v>
      </c>
      <c r="S528" s="11"/>
      <c r="T528" s="19">
        <v>3064.88</v>
      </c>
      <c r="U528" s="11"/>
      <c r="V528" s="19">
        <v>105082.13</v>
      </c>
      <c r="W528" s="19">
        <v>59547.01</v>
      </c>
      <c r="X528" s="19">
        <v>45535.12</v>
      </c>
      <c r="Y528" s="19">
        <f t="shared" si="115"/>
        <v>437.84220833333336</v>
      </c>
      <c r="Z528" s="19">
        <f t="shared" si="116"/>
        <v>5254.0910416666666</v>
      </c>
      <c r="AA528" s="19">
        <f t="shared" si="117"/>
        <v>43345.908958333341</v>
      </c>
      <c r="AB528" s="19">
        <f t="shared" si="118"/>
        <v>5254.1064999999999</v>
      </c>
      <c r="AC528" s="19">
        <f t="shared" si="119"/>
        <v>38091.802458333339</v>
      </c>
      <c r="AD528" s="19">
        <f t="shared" si="120"/>
        <v>5254.1064999999999</v>
      </c>
      <c r="AE528" s="19">
        <f t="shared" si="121"/>
        <v>32837.695958333337</v>
      </c>
      <c r="AF528" s="19">
        <f t="shared" si="122"/>
        <v>5254.1064999999999</v>
      </c>
      <c r="AG528" s="19">
        <f t="shared" si="123"/>
        <v>27583.589458333336</v>
      </c>
      <c r="AH528" s="19">
        <f t="shared" si="124"/>
        <v>5254.1064999999999</v>
      </c>
      <c r="AI528" s="19">
        <f t="shared" si="125"/>
        <v>22329.482958333334</v>
      </c>
      <c r="AJ528" s="19">
        <f t="shared" si="126"/>
        <v>5254.1064999999999</v>
      </c>
      <c r="AK528" s="20">
        <f t="shared" si="127"/>
        <v>17075.376458333332</v>
      </c>
    </row>
    <row r="529" spans="2:37" s="3" customFormat="1" ht="84.75" hidden="1" customHeight="1" outlineLevel="1" x14ac:dyDescent="0.2">
      <c r="B529" s="15" t="s">
        <v>622</v>
      </c>
      <c r="C529" s="16" t="s">
        <v>44</v>
      </c>
      <c r="D529" s="17">
        <v>240</v>
      </c>
      <c r="E529" s="10" t="s">
        <v>119</v>
      </c>
      <c r="F529" s="10" t="s">
        <v>283</v>
      </c>
      <c r="G529" s="11" t="s">
        <v>623</v>
      </c>
      <c r="H529" s="18" t="str">
        <f>IFERROR(INDEX(#REF!,MATCH(G529,#REF!,0)),G529)</f>
        <v>11002866-УК НТМК</v>
      </c>
      <c r="I529" s="11"/>
      <c r="J529" s="11" t="s">
        <v>279</v>
      </c>
      <c r="K529" s="11"/>
      <c r="L529" s="11" t="s">
        <v>808</v>
      </c>
      <c r="M529" s="11">
        <v>0</v>
      </c>
      <c r="N529" s="19">
        <v>473675.19</v>
      </c>
      <c r="O529" s="19">
        <v>891460.5</v>
      </c>
      <c r="P529" s="19">
        <v>891460.5</v>
      </c>
      <c r="Q529" s="19">
        <v>479160.5</v>
      </c>
      <c r="R529" s="13">
        <f t="shared" si="114"/>
        <v>412300</v>
      </c>
      <c r="S529" s="11"/>
      <c r="T529" s="19">
        <v>26000.94</v>
      </c>
      <c r="U529" s="11"/>
      <c r="V529" s="19">
        <v>891460.5</v>
      </c>
      <c r="W529" s="19">
        <v>505161.44</v>
      </c>
      <c r="X529" s="19">
        <v>386299.06</v>
      </c>
      <c r="Y529" s="19">
        <f t="shared" si="115"/>
        <v>3714.4187499999998</v>
      </c>
      <c r="Z529" s="19">
        <f t="shared" si="116"/>
        <v>44573.033750000002</v>
      </c>
      <c r="AA529" s="19">
        <f t="shared" si="117"/>
        <v>367726.96625</v>
      </c>
      <c r="AB529" s="19">
        <f t="shared" si="118"/>
        <v>44573.024999999994</v>
      </c>
      <c r="AC529" s="19">
        <f t="shared" si="119"/>
        <v>323153.94125000003</v>
      </c>
      <c r="AD529" s="19">
        <f t="shared" si="120"/>
        <v>44573.024999999994</v>
      </c>
      <c r="AE529" s="19">
        <f t="shared" si="121"/>
        <v>278580.91625000001</v>
      </c>
      <c r="AF529" s="19">
        <f t="shared" si="122"/>
        <v>44573.024999999994</v>
      </c>
      <c r="AG529" s="19">
        <f t="shared" si="123"/>
        <v>234007.89125000002</v>
      </c>
      <c r="AH529" s="19">
        <f t="shared" si="124"/>
        <v>44573.024999999994</v>
      </c>
      <c r="AI529" s="19">
        <f t="shared" si="125"/>
        <v>189434.86625000002</v>
      </c>
      <c r="AJ529" s="19">
        <f t="shared" si="126"/>
        <v>44573.024999999994</v>
      </c>
      <c r="AK529" s="20">
        <f t="shared" si="127"/>
        <v>144861.84125000003</v>
      </c>
    </row>
    <row r="530" spans="2:37" s="3" customFormat="1" ht="95.25" hidden="1" customHeight="1" outlineLevel="1" x14ac:dyDescent="0.2">
      <c r="B530" s="15" t="s">
        <v>624</v>
      </c>
      <c r="C530" s="16" t="s">
        <v>44</v>
      </c>
      <c r="D530" s="17">
        <v>200</v>
      </c>
      <c r="E530" s="10" t="s">
        <v>625</v>
      </c>
      <c r="F530" s="10" t="s">
        <v>93</v>
      </c>
      <c r="G530" s="11" t="s">
        <v>626</v>
      </c>
      <c r="H530" s="18" t="str">
        <f>IFERROR(INDEX(#REF!,MATCH(G530,#REF!,0)),G530)</f>
        <v>11006624-УК НТМК</v>
      </c>
      <c r="I530" s="11"/>
      <c r="J530" s="11" t="s">
        <v>279</v>
      </c>
      <c r="K530" s="11"/>
      <c r="L530" s="11" t="s">
        <v>808</v>
      </c>
      <c r="M530" s="11">
        <v>0</v>
      </c>
      <c r="N530" s="19">
        <v>9511246.9000000004</v>
      </c>
      <c r="O530" s="19">
        <v>22709574.719999999</v>
      </c>
      <c r="P530" s="19">
        <v>22709574.719999999</v>
      </c>
      <c r="Q530" s="19">
        <v>14647674.720000001</v>
      </c>
      <c r="R530" s="13">
        <f t="shared" si="114"/>
        <v>8061899.9999999981</v>
      </c>
      <c r="S530" s="11"/>
      <c r="T530" s="19">
        <v>794835.09</v>
      </c>
      <c r="U530" s="11"/>
      <c r="V530" s="19">
        <v>22709574.719999999</v>
      </c>
      <c r="W530" s="19">
        <v>15442509.810000001</v>
      </c>
      <c r="X530" s="19">
        <v>7267064.9100000001</v>
      </c>
      <c r="Y530" s="19">
        <f t="shared" si="115"/>
        <v>113547.87359999999</v>
      </c>
      <c r="Z530" s="19">
        <f t="shared" si="116"/>
        <v>1362574.4580000001</v>
      </c>
      <c r="AA530" s="19">
        <f t="shared" si="117"/>
        <v>6699325.5419999976</v>
      </c>
      <c r="AB530" s="19">
        <f t="shared" si="118"/>
        <v>1362574.4831999999</v>
      </c>
      <c r="AC530" s="19">
        <f t="shared" si="119"/>
        <v>5336751.0587999979</v>
      </c>
      <c r="AD530" s="19">
        <f t="shared" si="120"/>
        <v>1362574.4831999999</v>
      </c>
      <c r="AE530" s="19">
        <f t="shared" si="121"/>
        <v>3974176.5755999982</v>
      </c>
      <c r="AF530" s="19">
        <f t="shared" si="122"/>
        <v>1362574.4831999999</v>
      </c>
      <c r="AG530" s="19">
        <f t="shared" si="123"/>
        <v>2611602.0923999986</v>
      </c>
      <c r="AH530" s="19">
        <f t="shared" si="124"/>
        <v>1362574.4831999999</v>
      </c>
      <c r="AI530" s="19">
        <f t="shared" si="125"/>
        <v>1249027.6091999987</v>
      </c>
      <c r="AJ530" s="19">
        <f t="shared" si="126"/>
        <v>1249027.6091999987</v>
      </c>
      <c r="AK530" s="20">
        <f t="shared" si="127"/>
        <v>0</v>
      </c>
    </row>
    <row r="531" spans="2:37" s="3" customFormat="1" ht="32.25" hidden="1" customHeight="1" outlineLevel="1" x14ac:dyDescent="0.2">
      <c r="B531" s="15" t="s">
        <v>627</v>
      </c>
      <c r="C531" s="16" t="s">
        <v>44</v>
      </c>
      <c r="D531" s="17">
        <v>189</v>
      </c>
      <c r="E531" s="10" t="s">
        <v>222</v>
      </c>
      <c r="F531" s="10" t="s">
        <v>57</v>
      </c>
      <c r="G531" s="11" t="s">
        <v>628</v>
      </c>
      <c r="H531" s="18" t="str">
        <f>IFERROR(INDEX(#REF!,MATCH(G531,#REF!,0)),G531)</f>
        <v>33000000210-УК НТМК</v>
      </c>
      <c r="I531" s="11"/>
      <c r="J531" s="11" t="s">
        <v>279</v>
      </c>
      <c r="K531" s="11"/>
      <c r="L531" s="11" t="s">
        <v>808</v>
      </c>
      <c r="M531" s="11">
        <v>0</v>
      </c>
      <c r="N531" s="19">
        <v>3302.1</v>
      </c>
      <c r="O531" s="19">
        <v>1008.16</v>
      </c>
      <c r="P531" s="19">
        <v>1008.16</v>
      </c>
      <c r="Q531" s="22">
        <v>688.16</v>
      </c>
      <c r="R531" s="13">
        <f t="shared" si="114"/>
        <v>320</v>
      </c>
      <c r="S531" s="11"/>
      <c r="T531" s="22">
        <v>37.31</v>
      </c>
      <c r="U531" s="11"/>
      <c r="V531" s="19">
        <v>1008.16</v>
      </c>
      <c r="W531" s="22">
        <v>725.47</v>
      </c>
      <c r="X531" s="22">
        <v>282.69</v>
      </c>
      <c r="Y531" s="19">
        <f t="shared" si="115"/>
        <v>5.3341798941798944</v>
      </c>
      <c r="Z531" s="19">
        <f t="shared" si="116"/>
        <v>63.980899470899473</v>
      </c>
      <c r="AA531" s="19">
        <f t="shared" si="117"/>
        <v>256.01910052910051</v>
      </c>
      <c r="AB531" s="19">
        <f t="shared" si="118"/>
        <v>64.010158730158736</v>
      </c>
      <c r="AC531" s="19">
        <f t="shared" si="119"/>
        <v>192.00894179894178</v>
      </c>
      <c r="AD531" s="19">
        <f t="shared" si="120"/>
        <v>64.010158730158736</v>
      </c>
      <c r="AE531" s="19">
        <f t="shared" si="121"/>
        <v>127.99878306878304</v>
      </c>
      <c r="AF531" s="19">
        <f t="shared" si="122"/>
        <v>64.010158730158736</v>
      </c>
      <c r="AG531" s="19">
        <f t="shared" si="123"/>
        <v>63.988624338624305</v>
      </c>
      <c r="AH531" s="19">
        <f t="shared" si="124"/>
        <v>63.988624338624305</v>
      </c>
      <c r="AI531" s="19">
        <f t="shared" si="125"/>
        <v>0</v>
      </c>
      <c r="AJ531" s="19">
        <f t="shared" si="126"/>
        <v>0</v>
      </c>
      <c r="AK531" s="20">
        <f t="shared" si="127"/>
        <v>0</v>
      </c>
    </row>
    <row r="532" spans="2:37" s="3" customFormat="1" ht="32.25" hidden="1" customHeight="1" outlineLevel="1" x14ac:dyDescent="0.2">
      <c r="B532" s="15" t="s">
        <v>629</v>
      </c>
      <c r="C532" s="16" t="s">
        <v>44</v>
      </c>
      <c r="D532" s="17">
        <v>189</v>
      </c>
      <c r="E532" s="10" t="s">
        <v>140</v>
      </c>
      <c r="F532" s="10" t="s">
        <v>57</v>
      </c>
      <c r="G532" s="11" t="s">
        <v>630</v>
      </c>
      <c r="H532" s="18" t="str">
        <f>IFERROR(INDEX(#REF!,MATCH(G532,#REF!,0)),G532)</f>
        <v>33000000023-УК НТМК</v>
      </c>
      <c r="I532" s="11"/>
      <c r="J532" s="11" t="s">
        <v>279</v>
      </c>
      <c r="K532" s="11"/>
      <c r="L532" s="11" t="s">
        <v>808</v>
      </c>
      <c r="M532" s="11">
        <v>0</v>
      </c>
      <c r="N532" s="19">
        <v>188484.1</v>
      </c>
      <c r="O532" s="19">
        <v>176714.99</v>
      </c>
      <c r="P532" s="19">
        <v>176714.99</v>
      </c>
      <c r="Q532" s="19">
        <v>120614.99</v>
      </c>
      <c r="R532" s="13">
        <f t="shared" si="114"/>
        <v>56099.999999999985</v>
      </c>
      <c r="S532" s="11"/>
      <c r="T532" s="19">
        <v>6545</v>
      </c>
      <c r="U532" s="11"/>
      <c r="V532" s="19">
        <v>176714.99</v>
      </c>
      <c r="W532" s="19">
        <v>127159.99</v>
      </c>
      <c r="X532" s="19">
        <v>49555</v>
      </c>
      <c r="Y532" s="19">
        <f t="shared" si="115"/>
        <v>934.999947089947</v>
      </c>
      <c r="Z532" s="19">
        <f t="shared" si="116"/>
        <v>11219.999735449735</v>
      </c>
      <c r="AA532" s="19">
        <f t="shared" si="117"/>
        <v>44880.000264550254</v>
      </c>
      <c r="AB532" s="19">
        <f t="shared" si="118"/>
        <v>11219.999365079364</v>
      </c>
      <c r="AC532" s="19">
        <f t="shared" si="119"/>
        <v>33660.000899470891</v>
      </c>
      <c r="AD532" s="19">
        <f t="shared" si="120"/>
        <v>11219.999365079364</v>
      </c>
      <c r="AE532" s="19">
        <f t="shared" si="121"/>
        <v>22440.001534391529</v>
      </c>
      <c r="AF532" s="19">
        <f t="shared" si="122"/>
        <v>11219.999365079364</v>
      </c>
      <c r="AG532" s="19">
        <f t="shared" si="123"/>
        <v>11220.002169312165</v>
      </c>
      <c r="AH532" s="19">
        <f t="shared" si="124"/>
        <v>11219.999365079364</v>
      </c>
      <c r="AI532" s="19">
        <f t="shared" si="125"/>
        <v>2.8042328012816142E-3</v>
      </c>
      <c r="AJ532" s="19">
        <f t="shared" si="126"/>
        <v>2.8042328012816142E-3</v>
      </c>
      <c r="AK532" s="20">
        <f t="shared" si="127"/>
        <v>0</v>
      </c>
    </row>
    <row r="533" spans="2:37" s="3" customFormat="1" ht="84.75" hidden="1" customHeight="1" outlineLevel="1" x14ac:dyDescent="0.2">
      <c r="B533" s="15" t="s">
        <v>622</v>
      </c>
      <c r="C533" s="16" t="s">
        <v>44</v>
      </c>
      <c r="D533" s="17">
        <v>240</v>
      </c>
      <c r="E533" s="10" t="s">
        <v>119</v>
      </c>
      <c r="F533" s="10" t="s">
        <v>283</v>
      </c>
      <c r="G533" s="11" t="s">
        <v>631</v>
      </c>
      <c r="H533" s="18" t="str">
        <f>IFERROR(INDEX(#REF!,MATCH(G533,#REF!,0)),G533)</f>
        <v>11002867-УК НТМК</v>
      </c>
      <c r="I533" s="11"/>
      <c r="J533" s="11" t="s">
        <v>279</v>
      </c>
      <c r="K533" s="11"/>
      <c r="L533" s="11" t="s">
        <v>808</v>
      </c>
      <c r="M533" s="11">
        <v>0</v>
      </c>
      <c r="N533" s="19">
        <v>473675.19</v>
      </c>
      <c r="O533" s="19">
        <v>891460.5</v>
      </c>
      <c r="P533" s="19">
        <v>891460.5</v>
      </c>
      <c r="Q533" s="19">
        <v>479160.5</v>
      </c>
      <c r="R533" s="13">
        <f t="shared" si="114"/>
        <v>412300</v>
      </c>
      <c r="S533" s="11"/>
      <c r="T533" s="19">
        <v>26000.94</v>
      </c>
      <c r="U533" s="11"/>
      <c r="V533" s="19">
        <v>891460.5</v>
      </c>
      <c r="W533" s="19">
        <v>505161.44</v>
      </c>
      <c r="X533" s="19">
        <v>386299.06</v>
      </c>
      <c r="Y533" s="19">
        <f t="shared" si="115"/>
        <v>3714.4187499999998</v>
      </c>
      <c r="Z533" s="19">
        <f t="shared" si="116"/>
        <v>44573.033750000002</v>
      </c>
      <c r="AA533" s="19">
        <f t="shared" si="117"/>
        <v>367726.96625</v>
      </c>
      <c r="AB533" s="19">
        <f t="shared" si="118"/>
        <v>44573.024999999994</v>
      </c>
      <c r="AC533" s="19">
        <f t="shared" si="119"/>
        <v>323153.94125000003</v>
      </c>
      <c r="AD533" s="19">
        <f t="shared" si="120"/>
        <v>44573.024999999994</v>
      </c>
      <c r="AE533" s="19">
        <f t="shared" si="121"/>
        <v>278580.91625000001</v>
      </c>
      <c r="AF533" s="19">
        <f t="shared" si="122"/>
        <v>44573.024999999994</v>
      </c>
      <c r="AG533" s="19">
        <f t="shared" si="123"/>
        <v>234007.89125000002</v>
      </c>
      <c r="AH533" s="19">
        <f t="shared" si="124"/>
        <v>44573.024999999994</v>
      </c>
      <c r="AI533" s="19">
        <f t="shared" si="125"/>
        <v>189434.86625000002</v>
      </c>
      <c r="AJ533" s="19">
        <f t="shared" si="126"/>
        <v>44573.024999999994</v>
      </c>
      <c r="AK533" s="20">
        <f t="shared" si="127"/>
        <v>144861.84125000003</v>
      </c>
    </row>
    <row r="534" spans="2:37" s="3" customFormat="1" ht="84.75" hidden="1" customHeight="1" outlineLevel="1" x14ac:dyDescent="0.2">
      <c r="B534" s="15" t="s">
        <v>632</v>
      </c>
      <c r="C534" s="16" t="s">
        <v>44</v>
      </c>
      <c r="D534" s="17">
        <v>240</v>
      </c>
      <c r="E534" s="10" t="s">
        <v>175</v>
      </c>
      <c r="F534" s="10" t="s">
        <v>81</v>
      </c>
      <c r="G534" s="11" t="s">
        <v>633</v>
      </c>
      <c r="H534" s="18" t="str">
        <f>IFERROR(INDEX(#REF!,MATCH(G534,#REF!,0)),G534)</f>
        <v>756001009008-УК НТМК</v>
      </c>
      <c r="I534" s="11"/>
      <c r="J534" s="11" t="s">
        <v>279</v>
      </c>
      <c r="K534" s="11"/>
      <c r="L534" s="11" t="s">
        <v>808</v>
      </c>
      <c r="M534" s="11">
        <v>0</v>
      </c>
      <c r="N534" s="19">
        <v>123838.38</v>
      </c>
      <c r="O534" s="19">
        <v>288214.68</v>
      </c>
      <c r="P534" s="19">
        <v>288214.68</v>
      </c>
      <c r="Q534" s="19">
        <v>154914.68</v>
      </c>
      <c r="R534" s="13">
        <f t="shared" si="114"/>
        <v>133300</v>
      </c>
      <c r="S534" s="11"/>
      <c r="T534" s="19">
        <v>8406.23</v>
      </c>
      <c r="U534" s="11"/>
      <c r="V534" s="19">
        <v>288214.68</v>
      </c>
      <c r="W534" s="19">
        <v>163320.91</v>
      </c>
      <c r="X534" s="19">
        <v>124893.77</v>
      </c>
      <c r="Y534" s="19">
        <f t="shared" si="115"/>
        <v>1200.8944999999999</v>
      </c>
      <c r="Z534" s="19">
        <f t="shared" si="116"/>
        <v>14410.702499999999</v>
      </c>
      <c r="AA534" s="19">
        <f t="shared" si="117"/>
        <v>118889.2975</v>
      </c>
      <c r="AB534" s="19">
        <f t="shared" si="118"/>
        <v>14410.733999999999</v>
      </c>
      <c r="AC534" s="19">
        <f t="shared" si="119"/>
        <v>104478.5635</v>
      </c>
      <c r="AD534" s="19">
        <f t="shared" si="120"/>
        <v>14410.733999999999</v>
      </c>
      <c r="AE534" s="19">
        <f t="shared" si="121"/>
        <v>90067.829500000007</v>
      </c>
      <c r="AF534" s="19">
        <f t="shared" si="122"/>
        <v>14410.733999999999</v>
      </c>
      <c r="AG534" s="19">
        <f t="shared" si="123"/>
        <v>75657.09550000001</v>
      </c>
      <c r="AH534" s="19">
        <f t="shared" si="124"/>
        <v>14410.733999999999</v>
      </c>
      <c r="AI534" s="19">
        <f t="shared" si="125"/>
        <v>61246.361500000014</v>
      </c>
      <c r="AJ534" s="19">
        <f t="shared" si="126"/>
        <v>14410.733999999999</v>
      </c>
      <c r="AK534" s="20">
        <f t="shared" si="127"/>
        <v>46835.627500000017</v>
      </c>
    </row>
    <row r="535" spans="2:37" s="3" customFormat="1" ht="53.25" hidden="1" customHeight="1" outlineLevel="1" x14ac:dyDescent="0.2">
      <c r="B535" s="15" t="s">
        <v>634</v>
      </c>
      <c r="C535" s="16" t="s">
        <v>44</v>
      </c>
      <c r="D535" s="17">
        <v>189</v>
      </c>
      <c r="E535" s="10" t="s">
        <v>525</v>
      </c>
      <c r="F535" s="10" t="s">
        <v>93</v>
      </c>
      <c r="G535" s="11" t="s">
        <v>635</v>
      </c>
      <c r="H535" s="18" t="str">
        <f>IFERROR(INDEX(#REF!,MATCH(G535,#REF!,0)),G535)</f>
        <v>756001028182-УК НТМК</v>
      </c>
      <c r="I535" s="11"/>
      <c r="J535" s="11" t="s">
        <v>279</v>
      </c>
      <c r="K535" s="11"/>
      <c r="L535" s="11" t="s">
        <v>808</v>
      </c>
      <c r="M535" s="11">
        <v>0</v>
      </c>
      <c r="N535" s="19">
        <v>240712.35</v>
      </c>
      <c r="O535" s="19">
        <v>555974.85</v>
      </c>
      <c r="P535" s="19">
        <v>555974.85</v>
      </c>
      <c r="Q535" s="19">
        <v>379474.85</v>
      </c>
      <c r="R535" s="13">
        <f t="shared" si="114"/>
        <v>176500</v>
      </c>
      <c r="S535" s="11"/>
      <c r="T535" s="19">
        <v>20591.689999999999</v>
      </c>
      <c r="U535" s="11"/>
      <c r="V535" s="19">
        <v>555974.85</v>
      </c>
      <c r="W535" s="19">
        <v>400066.54</v>
      </c>
      <c r="X535" s="19">
        <v>155908.31</v>
      </c>
      <c r="Y535" s="19">
        <f t="shared" si="115"/>
        <v>2941.6658730158729</v>
      </c>
      <c r="Z535" s="19">
        <f t="shared" si="116"/>
        <v>35300.019365079366</v>
      </c>
      <c r="AA535" s="19">
        <f t="shared" si="117"/>
        <v>141199.98063492065</v>
      </c>
      <c r="AB535" s="19">
        <f t="shared" si="118"/>
        <v>35299.990476190476</v>
      </c>
      <c r="AC535" s="19">
        <f t="shared" si="119"/>
        <v>105899.99015873017</v>
      </c>
      <c r="AD535" s="19">
        <f t="shared" si="120"/>
        <v>35299.990476190476</v>
      </c>
      <c r="AE535" s="19">
        <f t="shared" si="121"/>
        <v>70599.999682539696</v>
      </c>
      <c r="AF535" s="19">
        <f t="shared" si="122"/>
        <v>35299.990476190476</v>
      </c>
      <c r="AG535" s="19">
        <f t="shared" si="123"/>
        <v>35300.009206349219</v>
      </c>
      <c r="AH535" s="19">
        <f t="shared" si="124"/>
        <v>35299.990476190476</v>
      </c>
      <c r="AI535" s="19">
        <f t="shared" si="125"/>
        <v>1.8730158742982894E-2</v>
      </c>
      <c r="AJ535" s="19">
        <f t="shared" si="126"/>
        <v>1.8730158742982894E-2</v>
      </c>
      <c r="AK535" s="20">
        <f t="shared" si="127"/>
        <v>0</v>
      </c>
    </row>
    <row r="536" spans="2:37" s="3" customFormat="1" ht="84.75" hidden="1" customHeight="1" outlineLevel="1" x14ac:dyDescent="0.2">
      <c r="B536" s="15" t="s">
        <v>636</v>
      </c>
      <c r="C536" s="16" t="s">
        <v>44</v>
      </c>
      <c r="D536" s="17">
        <v>189</v>
      </c>
      <c r="E536" s="10" t="s">
        <v>505</v>
      </c>
      <c r="F536" s="10" t="s">
        <v>86</v>
      </c>
      <c r="G536" s="11" t="s">
        <v>637</v>
      </c>
      <c r="H536" s="18" t="str">
        <f>IFERROR(INDEX(#REF!,MATCH(G536,#REF!,0)),G536)</f>
        <v>756001028183-УК НТМК</v>
      </c>
      <c r="I536" s="11"/>
      <c r="J536" s="11" t="s">
        <v>279</v>
      </c>
      <c r="K536" s="11"/>
      <c r="L536" s="11" t="s">
        <v>808</v>
      </c>
      <c r="M536" s="11">
        <v>0</v>
      </c>
      <c r="N536" s="19">
        <v>401187.25</v>
      </c>
      <c r="O536" s="19">
        <v>926415.04</v>
      </c>
      <c r="P536" s="19">
        <v>926415.04</v>
      </c>
      <c r="Q536" s="19">
        <v>632315.04</v>
      </c>
      <c r="R536" s="13">
        <f t="shared" si="114"/>
        <v>294100</v>
      </c>
      <c r="S536" s="11"/>
      <c r="T536" s="19">
        <v>34311.69</v>
      </c>
      <c r="U536" s="11"/>
      <c r="V536" s="19">
        <v>926415.04</v>
      </c>
      <c r="W536" s="19">
        <v>666626.73</v>
      </c>
      <c r="X536" s="19">
        <v>259788.31</v>
      </c>
      <c r="Y536" s="19">
        <f t="shared" si="115"/>
        <v>4901.6668783068781</v>
      </c>
      <c r="Z536" s="19">
        <f t="shared" si="116"/>
        <v>58820.024391534389</v>
      </c>
      <c r="AA536" s="19">
        <f t="shared" si="117"/>
        <v>235279.97560846561</v>
      </c>
      <c r="AB536" s="19">
        <f t="shared" si="118"/>
        <v>58820.002539682537</v>
      </c>
      <c r="AC536" s="19">
        <f t="shared" si="119"/>
        <v>176459.97306878306</v>
      </c>
      <c r="AD536" s="19">
        <f t="shared" si="120"/>
        <v>58820.002539682537</v>
      </c>
      <c r="AE536" s="19">
        <f t="shared" si="121"/>
        <v>117639.97052910052</v>
      </c>
      <c r="AF536" s="19">
        <f t="shared" si="122"/>
        <v>58820.002539682537</v>
      </c>
      <c r="AG536" s="19">
        <f t="shared" si="123"/>
        <v>58819.967989417986</v>
      </c>
      <c r="AH536" s="19">
        <f t="shared" si="124"/>
        <v>58819.967989417986</v>
      </c>
      <c r="AI536" s="19">
        <f t="shared" si="125"/>
        <v>0</v>
      </c>
      <c r="AJ536" s="19">
        <f t="shared" si="126"/>
        <v>0</v>
      </c>
      <c r="AK536" s="20">
        <f t="shared" si="127"/>
        <v>0</v>
      </c>
    </row>
    <row r="537" spans="2:37" s="3" customFormat="1" ht="32.25" hidden="1" customHeight="1" outlineLevel="1" x14ac:dyDescent="0.2">
      <c r="B537" s="15" t="s">
        <v>638</v>
      </c>
      <c r="C537" s="16" t="s">
        <v>44</v>
      </c>
      <c r="D537" s="17">
        <v>165</v>
      </c>
      <c r="E537" s="10" t="s">
        <v>639</v>
      </c>
      <c r="F537" s="10" t="s">
        <v>57</v>
      </c>
      <c r="G537" s="11" t="s">
        <v>640</v>
      </c>
      <c r="H537" s="18" t="str">
        <f>IFERROR(INDEX(#REF!,MATCH(G537,#REF!,0)),G537)</f>
        <v>756001029755-УК НТМК</v>
      </c>
      <c r="I537" s="11"/>
      <c r="J537" s="11" t="s">
        <v>279</v>
      </c>
      <c r="K537" s="11"/>
      <c r="L537" s="11" t="s">
        <v>808</v>
      </c>
      <c r="M537" s="11">
        <v>0</v>
      </c>
      <c r="N537" s="19">
        <v>142086.18</v>
      </c>
      <c r="O537" s="19">
        <v>196625.18</v>
      </c>
      <c r="P537" s="19">
        <v>196625.18</v>
      </c>
      <c r="Q537" s="19">
        <v>153725.18</v>
      </c>
      <c r="R537" s="13">
        <f t="shared" si="114"/>
        <v>42900</v>
      </c>
      <c r="S537" s="11"/>
      <c r="T537" s="19">
        <v>8341.69</v>
      </c>
      <c r="U537" s="11"/>
      <c r="V537" s="19">
        <v>196625.18</v>
      </c>
      <c r="W537" s="19">
        <v>162066.87</v>
      </c>
      <c r="X537" s="19">
        <v>34558.31</v>
      </c>
      <c r="Y537" s="19">
        <f t="shared" si="115"/>
        <v>1191.6677575757576</v>
      </c>
      <c r="Z537" s="19">
        <f t="shared" si="116"/>
        <v>14300.028787878789</v>
      </c>
      <c r="AA537" s="19">
        <f t="shared" si="117"/>
        <v>28599.971212121211</v>
      </c>
      <c r="AB537" s="19">
        <f t="shared" si="118"/>
        <v>14300.013090909091</v>
      </c>
      <c r="AC537" s="19">
        <f t="shared" si="119"/>
        <v>14299.958121212119</v>
      </c>
      <c r="AD537" s="19">
        <f t="shared" si="120"/>
        <v>14299.958121212119</v>
      </c>
      <c r="AE537" s="19">
        <f t="shared" si="121"/>
        <v>0</v>
      </c>
      <c r="AF537" s="19">
        <f t="shared" si="122"/>
        <v>0</v>
      </c>
      <c r="AG537" s="19">
        <f t="shared" si="123"/>
        <v>0</v>
      </c>
      <c r="AH537" s="19">
        <f t="shared" si="124"/>
        <v>0</v>
      </c>
      <c r="AI537" s="19">
        <f t="shared" si="125"/>
        <v>0</v>
      </c>
      <c r="AJ537" s="19">
        <f t="shared" si="126"/>
        <v>0</v>
      </c>
      <c r="AK537" s="20">
        <f t="shared" si="127"/>
        <v>0</v>
      </c>
    </row>
    <row r="538" spans="2:37" s="3" customFormat="1" ht="32.25" hidden="1" customHeight="1" outlineLevel="1" x14ac:dyDescent="0.2">
      <c r="B538" s="15" t="s">
        <v>641</v>
      </c>
      <c r="C538" s="16" t="s">
        <v>44</v>
      </c>
      <c r="D538" s="17">
        <v>165</v>
      </c>
      <c r="E538" s="10" t="s">
        <v>642</v>
      </c>
      <c r="F538" s="10" t="s">
        <v>57</v>
      </c>
      <c r="G538" s="11" t="s">
        <v>643</v>
      </c>
      <c r="H538" s="18" t="str">
        <f>IFERROR(INDEX(#REF!,MATCH(G538,#REF!,0)),G538)</f>
        <v>756001029757-УК НТМК</v>
      </c>
      <c r="I538" s="11"/>
      <c r="J538" s="11" t="s">
        <v>279</v>
      </c>
      <c r="K538" s="11"/>
      <c r="L538" s="11" t="s">
        <v>808</v>
      </c>
      <c r="M538" s="11">
        <v>0</v>
      </c>
      <c r="N538" s="19">
        <v>4181.1499999999996</v>
      </c>
      <c r="O538" s="19">
        <v>4583.17</v>
      </c>
      <c r="P538" s="19">
        <v>4583.17</v>
      </c>
      <c r="Q538" s="19">
        <v>3583.17</v>
      </c>
      <c r="R538" s="13">
        <f t="shared" si="114"/>
        <v>1000</v>
      </c>
      <c r="S538" s="11"/>
      <c r="T538" s="22">
        <v>194.46</v>
      </c>
      <c r="U538" s="11"/>
      <c r="V538" s="19">
        <v>4583.17</v>
      </c>
      <c r="W538" s="19">
        <v>3777.63</v>
      </c>
      <c r="X538" s="22">
        <v>805.54</v>
      </c>
      <c r="Y538" s="19">
        <f t="shared" si="115"/>
        <v>27.776787878787879</v>
      </c>
      <c r="Z538" s="19">
        <f t="shared" si="116"/>
        <v>333.34393939393942</v>
      </c>
      <c r="AA538" s="19">
        <f t="shared" si="117"/>
        <v>666.65606060606058</v>
      </c>
      <c r="AB538" s="19">
        <f t="shared" si="118"/>
        <v>333.32145454545457</v>
      </c>
      <c r="AC538" s="19">
        <f t="shared" si="119"/>
        <v>333.33460606060601</v>
      </c>
      <c r="AD538" s="19">
        <f t="shared" si="120"/>
        <v>333.32145454545457</v>
      </c>
      <c r="AE538" s="19">
        <f t="shared" si="121"/>
        <v>1.3151515151434978E-2</v>
      </c>
      <c r="AF538" s="19">
        <f t="shared" si="122"/>
        <v>1.3151515151434978E-2</v>
      </c>
      <c r="AG538" s="19">
        <f t="shared" si="123"/>
        <v>0</v>
      </c>
      <c r="AH538" s="19">
        <f t="shared" si="124"/>
        <v>0</v>
      </c>
      <c r="AI538" s="19">
        <f t="shared" si="125"/>
        <v>0</v>
      </c>
      <c r="AJ538" s="19">
        <f t="shared" si="126"/>
        <v>0</v>
      </c>
      <c r="AK538" s="20">
        <f t="shared" si="127"/>
        <v>0</v>
      </c>
    </row>
    <row r="539" spans="2:37" s="3" customFormat="1" ht="32.25" hidden="1" customHeight="1" outlineLevel="1" x14ac:dyDescent="0.2">
      <c r="B539" s="15" t="s">
        <v>644</v>
      </c>
      <c r="C539" s="16" t="s">
        <v>44</v>
      </c>
      <c r="D539" s="17">
        <v>165</v>
      </c>
      <c r="E539" s="10" t="s">
        <v>642</v>
      </c>
      <c r="F539" s="10" t="s">
        <v>57</v>
      </c>
      <c r="G539" s="11" t="s">
        <v>645</v>
      </c>
      <c r="H539" s="18" t="str">
        <f>IFERROR(INDEX(#REF!,MATCH(G539,#REF!,0)),G539)</f>
        <v>756001029758-УК НТМК</v>
      </c>
      <c r="I539" s="11"/>
      <c r="J539" s="11" t="s">
        <v>279</v>
      </c>
      <c r="K539" s="11"/>
      <c r="L539" s="11" t="s">
        <v>808</v>
      </c>
      <c r="M539" s="11">
        <v>0</v>
      </c>
      <c r="N539" s="19">
        <v>4181.1499999999996</v>
      </c>
      <c r="O539" s="19">
        <v>4583.17</v>
      </c>
      <c r="P539" s="19">
        <v>4583.17</v>
      </c>
      <c r="Q539" s="19">
        <v>3583.17</v>
      </c>
      <c r="R539" s="13">
        <f t="shared" si="114"/>
        <v>1000</v>
      </c>
      <c r="S539" s="11"/>
      <c r="T539" s="22">
        <v>194.46</v>
      </c>
      <c r="U539" s="11"/>
      <c r="V539" s="19">
        <v>4583.17</v>
      </c>
      <c r="W539" s="19">
        <v>3777.63</v>
      </c>
      <c r="X539" s="22">
        <v>805.54</v>
      </c>
      <c r="Y539" s="19">
        <f t="shared" si="115"/>
        <v>27.776787878787879</v>
      </c>
      <c r="Z539" s="19">
        <f t="shared" si="116"/>
        <v>333.34393939393942</v>
      </c>
      <c r="AA539" s="19">
        <f t="shared" si="117"/>
        <v>666.65606060606058</v>
      </c>
      <c r="AB539" s="19">
        <f t="shared" si="118"/>
        <v>333.32145454545457</v>
      </c>
      <c r="AC539" s="19">
        <f t="shared" si="119"/>
        <v>333.33460606060601</v>
      </c>
      <c r="AD539" s="19">
        <f t="shared" si="120"/>
        <v>333.32145454545457</v>
      </c>
      <c r="AE539" s="19">
        <f t="shared" si="121"/>
        <v>1.3151515151434978E-2</v>
      </c>
      <c r="AF539" s="19">
        <f t="shared" si="122"/>
        <v>1.3151515151434978E-2</v>
      </c>
      <c r="AG539" s="19">
        <f t="shared" si="123"/>
        <v>0</v>
      </c>
      <c r="AH539" s="19">
        <f t="shared" si="124"/>
        <v>0</v>
      </c>
      <c r="AI539" s="19">
        <f t="shared" si="125"/>
        <v>0</v>
      </c>
      <c r="AJ539" s="19">
        <f t="shared" si="126"/>
        <v>0</v>
      </c>
      <c r="AK539" s="20">
        <f t="shared" si="127"/>
        <v>0</v>
      </c>
    </row>
    <row r="540" spans="2:37" s="3" customFormat="1" ht="32.25" hidden="1" customHeight="1" outlineLevel="1" x14ac:dyDescent="0.2">
      <c r="B540" s="15" t="s">
        <v>644</v>
      </c>
      <c r="C540" s="16" t="s">
        <v>44</v>
      </c>
      <c r="D540" s="17">
        <v>165</v>
      </c>
      <c r="E540" s="10" t="s">
        <v>642</v>
      </c>
      <c r="F540" s="10" t="s">
        <v>57</v>
      </c>
      <c r="G540" s="11" t="s">
        <v>646</v>
      </c>
      <c r="H540" s="18" t="str">
        <f>IFERROR(INDEX(#REF!,MATCH(G540,#REF!,0)),G540)</f>
        <v>756001029759-УК НТМК</v>
      </c>
      <c r="I540" s="11"/>
      <c r="J540" s="11" t="s">
        <v>279</v>
      </c>
      <c r="K540" s="11"/>
      <c r="L540" s="11" t="s">
        <v>808</v>
      </c>
      <c r="M540" s="11">
        <v>0</v>
      </c>
      <c r="N540" s="19">
        <v>4181.1499999999996</v>
      </c>
      <c r="O540" s="19">
        <v>4583.17</v>
      </c>
      <c r="P540" s="19">
        <v>4583.17</v>
      </c>
      <c r="Q540" s="19">
        <v>3583.17</v>
      </c>
      <c r="R540" s="13">
        <f t="shared" si="114"/>
        <v>1000</v>
      </c>
      <c r="S540" s="11"/>
      <c r="T540" s="22">
        <v>194.46</v>
      </c>
      <c r="U540" s="11"/>
      <c r="V540" s="19">
        <v>4583.17</v>
      </c>
      <c r="W540" s="19">
        <v>3777.63</v>
      </c>
      <c r="X540" s="22">
        <v>805.54</v>
      </c>
      <c r="Y540" s="19">
        <f t="shared" si="115"/>
        <v>27.776787878787879</v>
      </c>
      <c r="Z540" s="19">
        <f t="shared" si="116"/>
        <v>333.34393939393942</v>
      </c>
      <c r="AA540" s="19">
        <f t="shared" si="117"/>
        <v>666.65606060606058</v>
      </c>
      <c r="AB540" s="19">
        <f t="shared" si="118"/>
        <v>333.32145454545457</v>
      </c>
      <c r="AC540" s="19">
        <f t="shared" si="119"/>
        <v>333.33460606060601</v>
      </c>
      <c r="AD540" s="19">
        <f t="shared" si="120"/>
        <v>333.32145454545457</v>
      </c>
      <c r="AE540" s="19">
        <f t="shared" si="121"/>
        <v>1.3151515151434978E-2</v>
      </c>
      <c r="AF540" s="19">
        <f t="shared" si="122"/>
        <v>1.3151515151434978E-2</v>
      </c>
      <c r="AG540" s="19">
        <f t="shared" si="123"/>
        <v>0</v>
      </c>
      <c r="AH540" s="19">
        <f t="shared" si="124"/>
        <v>0</v>
      </c>
      <c r="AI540" s="19">
        <f t="shared" si="125"/>
        <v>0</v>
      </c>
      <c r="AJ540" s="19">
        <f t="shared" si="126"/>
        <v>0</v>
      </c>
      <c r="AK540" s="20">
        <f t="shared" si="127"/>
        <v>0</v>
      </c>
    </row>
    <row r="541" spans="2:37" s="3" customFormat="1" ht="63.75" hidden="1" customHeight="1" outlineLevel="1" x14ac:dyDescent="0.2">
      <c r="B541" s="15" t="s">
        <v>647</v>
      </c>
      <c r="C541" s="16" t="s">
        <v>44</v>
      </c>
      <c r="D541" s="17">
        <v>165</v>
      </c>
      <c r="E541" s="10" t="s">
        <v>648</v>
      </c>
      <c r="F541" s="10" t="s">
        <v>57</v>
      </c>
      <c r="G541" s="11" t="s">
        <v>649</v>
      </c>
      <c r="H541" s="18" t="str">
        <f>IFERROR(INDEX(#REF!,MATCH(G541,#REF!,0)),G541)</f>
        <v>756001030467-УК НТМК</v>
      </c>
      <c r="I541" s="11"/>
      <c r="J541" s="11" t="s">
        <v>279</v>
      </c>
      <c r="K541" s="11"/>
      <c r="L541" s="11" t="s">
        <v>808</v>
      </c>
      <c r="M541" s="11">
        <v>0</v>
      </c>
      <c r="N541" s="19">
        <v>207682.35</v>
      </c>
      <c r="O541" s="19">
        <v>414333.15</v>
      </c>
      <c r="P541" s="19">
        <v>414333.15</v>
      </c>
      <c r="Q541" s="19">
        <v>323933.15000000002</v>
      </c>
      <c r="R541" s="13">
        <f t="shared" si="114"/>
        <v>90400</v>
      </c>
      <c r="S541" s="11"/>
      <c r="T541" s="19">
        <v>17577.77</v>
      </c>
      <c r="U541" s="11"/>
      <c r="V541" s="19">
        <v>414333.15</v>
      </c>
      <c r="W541" s="19">
        <v>341510.92</v>
      </c>
      <c r="X541" s="19">
        <v>72822.23</v>
      </c>
      <c r="Y541" s="19">
        <f t="shared" si="115"/>
        <v>2511.11</v>
      </c>
      <c r="Z541" s="19">
        <f t="shared" si="116"/>
        <v>30133.32</v>
      </c>
      <c r="AA541" s="19">
        <f t="shared" si="117"/>
        <v>60266.68</v>
      </c>
      <c r="AB541" s="19">
        <f t="shared" si="118"/>
        <v>30133.32</v>
      </c>
      <c r="AC541" s="19">
        <f t="shared" si="119"/>
        <v>30133.360000000001</v>
      </c>
      <c r="AD541" s="19">
        <f t="shared" si="120"/>
        <v>30133.32</v>
      </c>
      <c r="AE541" s="19">
        <f t="shared" si="121"/>
        <v>4.0000000000873115E-2</v>
      </c>
      <c r="AF541" s="19">
        <f t="shared" si="122"/>
        <v>4.0000000000873115E-2</v>
      </c>
      <c r="AG541" s="19">
        <f t="shared" si="123"/>
        <v>0</v>
      </c>
      <c r="AH541" s="19">
        <f t="shared" si="124"/>
        <v>0</v>
      </c>
      <c r="AI541" s="19">
        <f t="shared" si="125"/>
        <v>0</v>
      </c>
      <c r="AJ541" s="19">
        <f t="shared" si="126"/>
        <v>0</v>
      </c>
      <c r="AK541" s="20">
        <f t="shared" si="127"/>
        <v>0</v>
      </c>
    </row>
    <row r="542" spans="2:37" s="3" customFormat="1" ht="53.25" hidden="1" customHeight="1" outlineLevel="1" x14ac:dyDescent="0.2">
      <c r="B542" s="15" t="s">
        <v>650</v>
      </c>
      <c r="C542" s="16" t="s">
        <v>44</v>
      </c>
      <c r="D542" s="17">
        <v>165</v>
      </c>
      <c r="E542" s="10" t="s">
        <v>651</v>
      </c>
      <c r="F542" s="10" t="s">
        <v>61</v>
      </c>
      <c r="G542" s="11" t="s">
        <v>652</v>
      </c>
      <c r="H542" s="18" t="str">
        <f>IFERROR(INDEX(#REF!,MATCH(G542,#REF!,0)),G542)</f>
        <v>756001030572-УК НТМК</v>
      </c>
      <c r="I542" s="11"/>
      <c r="J542" s="11" t="s">
        <v>279</v>
      </c>
      <c r="K542" s="11"/>
      <c r="L542" s="11" t="s">
        <v>808</v>
      </c>
      <c r="M542" s="11">
        <v>0</v>
      </c>
      <c r="N542" s="19">
        <v>454749.99</v>
      </c>
      <c r="O542" s="19">
        <v>429916.46</v>
      </c>
      <c r="P542" s="19">
        <v>429916.46</v>
      </c>
      <c r="Q542" s="19">
        <v>336116.46</v>
      </c>
      <c r="R542" s="13">
        <f t="shared" si="114"/>
        <v>93800</v>
      </c>
      <c r="S542" s="11"/>
      <c r="T542" s="19">
        <v>18238.849999999999</v>
      </c>
      <c r="U542" s="11"/>
      <c r="V542" s="19">
        <v>429916.46</v>
      </c>
      <c r="W542" s="19">
        <v>354355.31</v>
      </c>
      <c r="X542" s="19">
        <v>75561.149999999994</v>
      </c>
      <c r="Y542" s="19">
        <f t="shared" si="115"/>
        <v>2605.5543030303033</v>
      </c>
      <c r="Z542" s="19">
        <f t="shared" si="116"/>
        <v>31266.621515151513</v>
      </c>
      <c r="AA542" s="19">
        <f t="shared" si="117"/>
        <v>62533.378484848487</v>
      </c>
      <c r="AB542" s="19">
        <f t="shared" si="118"/>
        <v>31266.65163636364</v>
      </c>
      <c r="AC542" s="19">
        <f t="shared" si="119"/>
        <v>31266.726848484846</v>
      </c>
      <c r="AD542" s="19">
        <f t="shared" si="120"/>
        <v>31266.65163636364</v>
      </c>
      <c r="AE542" s="19">
        <f t="shared" si="121"/>
        <v>7.5212121206277516E-2</v>
      </c>
      <c r="AF542" s="19">
        <f t="shared" si="122"/>
        <v>7.5212121206277516E-2</v>
      </c>
      <c r="AG542" s="19">
        <f t="shared" si="123"/>
        <v>0</v>
      </c>
      <c r="AH542" s="19">
        <f t="shared" si="124"/>
        <v>0</v>
      </c>
      <c r="AI542" s="19">
        <f t="shared" si="125"/>
        <v>0</v>
      </c>
      <c r="AJ542" s="19">
        <f t="shared" si="126"/>
        <v>0</v>
      </c>
      <c r="AK542" s="20">
        <f t="shared" si="127"/>
        <v>0</v>
      </c>
    </row>
    <row r="543" spans="2:37" s="3" customFormat="1" ht="84.75" hidden="1" customHeight="1" outlineLevel="1" x14ac:dyDescent="0.2">
      <c r="B543" s="15" t="s">
        <v>653</v>
      </c>
      <c r="C543" s="16" t="s">
        <v>44</v>
      </c>
      <c r="D543" s="17">
        <v>189</v>
      </c>
      <c r="E543" s="10" t="s">
        <v>90</v>
      </c>
      <c r="F543" s="10" t="s">
        <v>86</v>
      </c>
      <c r="G543" s="11" t="s">
        <v>654</v>
      </c>
      <c r="H543" s="18" t="str">
        <f>IFERROR(INDEX(#REF!,MATCH(G543,#REF!,0)),G543)</f>
        <v>756001007759-УК НТМК</v>
      </c>
      <c r="I543" s="11"/>
      <c r="J543" s="11" t="s">
        <v>279</v>
      </c>
      <c r="K543" s="11"/>
      <c r="L543" s="11" t="s">
        <v>808</v>
      </c>
      <c r="M543" s="11">
        <v>0</v>
      </c>
      <c r="N543" s="19">
        <v>1244910.0900000001</v>
      </c>
      <c r="O543" s="19">
        <v>3054555.16</v>
      </c>
      <c r="P543" s="19">
        <v>3054555.16</v>
      </c>
      <c r="Q543" s="19">
        <v>2084855.16</v>
      </c>
      <c r="R543" s="13">
        <f t="shared" si="114"/>
        <v>969700.00000000023</v>
      </c>
      <c r="S543" s="11"/>
      <c r="T543" s="19">
        <v>113131.69</v>
      </c>
      <c r="U543" s="11"/>
      <c r="V543" s="19">
        <v>3054555.16</v>
      </c>
      <c r="W543" s="19">
        <v>2197986.85</v>
      </c>
      <c r="X543" s="19">
        <v>856568.31</v>
      </c>
      <c r="Y543" s="19">
        <f t="shared" si="115"/>
        <v>16161.667513227514</v>
      </c>
      <c r="Z543" s="19">
        <f t="shared" si="116"/>
        <v>193940.02756613758</v>
      </c>
      <c r="AA543" s="19">
        <f t="shared" si="117"/>
        <v>775759.97243386263</v>
      </c>
      <c r="AB543" s="19">
        <f t="shared" si="118"/>
        <v>193940.01015873018</v>
      </c>
      <c r="AC543" s="19">
        <f t="shared" si="119"/>
        <v>581819.96227513242</v>
      </c>
      <c r="AD543" s="19">
        <f t="shared" si="120"/>
        <v>193940.01015873018</v>
      </c>
      <c r="AE543" s="19">
        <f t="shared" si="121"/>
        <v>387879.95211640222</v>
      </c>
      <c r="AF543" s="19">
        <f t="shared" si="122"/>
        <v>193940.01015873018</v>
      </c>
      <c r="AG543" s="19">
        <f t="shared" si="123"/>
        <v>193939.94195767204</v>
      </c>
      <c r="AH543" s="19">
        <f t="shared" si="124"/>
        <v>193939.94195767204</v>
      </c>
      <c r="AI543" s="19">
        <f t="shared" si="125"/>
        <v>0</v>
      </c>
      <c r="AJ543" s="19">
        <f t="shared" si="126"/>
        <v>0</v>
      </c>
      <c r="AK543" s="20">
        <f t="shared" si="127"/>
        <v>0</v>
      </c>
    </row>
    <row r="544" spans="2:37" s="3" customFormat="1" ht="84.75" hidden="1" customHeight="1" outlineLevel="1" x14ac:dyDescent="0.2">
      <c r="B544" s="15" t="s">
        <v>655</v>
      </c>
      <c r="C544" s="16" t="s">
        <v>44</v>
      </c>
      <c r="D544" s="17">
        <v>240</v>
      </c>
      <c r="E544" s="10" t="s">
        <v>113</v>
      </c>
      <c r="F544" s="10" t="s">
        <v>81</v>
      </c>
      <c r="G544" s="11" t="s">
        <v>656</v>
      </c>
      <c r="H544" s="18" t="str">
        <f>IFERROR(INDEX(#REF!,MATCH(G544,#REF!,0)),G544)</f>
        <v>756001010114-УК НТМК</v>
      </c>
      <c r="I544" s="11"/>
      <c r="J544" s="11" t="s">
        <v>279</v>
      </c>
      <c r="K544" s="11"/>
      <c r="L544" s="11" t="s">
        <v>808</v>
      </c>
      <c r="M544" s="11">
        <v>0</v>
      </c>
      <c r="N544" s="19">
        <v>387791.25</v>
      </c>
      <c r="O544" s="19">
        <v>725406.87</v>
      </c>
      <c r="P544" s="19">
        <v>725406.87</v>
      </c>
      <c r="Q544" s="19">
        <v>389906.87</v>
      </c>
      <c r="R544" s="13">
        <f t="shared" si="114"/>
        <v>335500</v>
      </c>
      <c r="S544" s="11"/>
      <c r="T544" s="19">
        <v>21157.71</v>
      </c>
      <c r="U544" s="11"/>
      <c r="V544" s="19">
        <v>725406.87</v>
      </c>
      <c r="W544" s="19">
        <v>411064.58</v>
      </c>
      <c r="X544" s="19">
        <v>314342.28999999998</v>
      </c>
      <c r="Y544" s="19">
        <f t="shared" si="115"/>
        <v>3022.5286249999999</v>
      </c>
      <c r="Z544" s="19">
        <f t="shared" si="116"/>
        <v>36270.353124999994</v>
      </c>
      <c r="AA544" s="19">
        <f t="shared" si="117"/>
        <v>299229.64687499998</v>
      </c>
      <c r="AB544" s="19">
        <f t="shared" si="118"/>
        <v>36270.343500000003</v>
      </c>
      <c r="AC544" s="19">
        <f t="shared" si="119"/>
        <v>262959.30337499996</v>
      </c>
      <c r="AD544" s="19">
        <f t="shared" si="120"/>
        <v>36270.343500000003</v>
      </c>
      <c r="AE544" s="19">
        <f t="shared" si="121"/>
        <v>226688.95987499994</v>
      </c>
      <c r="AF544" s="19">
        <f t="shared" si="122"/>
        <v>36270.343500000003</v>
      </c>
      <c r="AG544" s="19">
        <f t="shared" si="123"/>
        <v>190418.61637499993</v>
      </c>
      <c r="AH544" s="19">
        <f t="shared" si="124"/>
        <v>36270.343500000003</v>
      </c>
      <c r="AI544" s="19">
        <f t="shared" si="125"/>
        <v>154148.27287499991</v>
      </c>
      <c r="AJ544" s="19">
        <f t="shared" si="126"/>
        <v>36270.343500000003</v>
      </c>
      <c r="AK544" s="20">
        <f t="shared" si="127"/>
        <v>117877.92937499991</v>
      </c>
    </row>
    <row r="545" spans="2:37" s="3" customFormat="1" ht="84.75" hidden="1" customHeight="1" outlineLevel="1" x14ac:dyDescent="0.2">
      <c r="B545" s="15" t="s">
        <v>657</v>
      </c>
      <c r="C545" s="16" t="s">
        <v>44</v>
      </c>
      <c r="D545" s="17">
        <v>189</v>
      </c>
      <c r="E545" s="10" t="s">
        <v>658</v>
      </c>
      <c r="F545" s="10" t="s">
        <v>93</v>
      </c>
      <c r="G545" s="11" t="s">
        <v>659</v>
      </c>
      <c r="H545" s="18" t="str">
        <f>IFERROR(INDEX(#REF!,MATCH(G545,#REF!,0)),G545)</f>
        <v>756001007641-УК НТМК</v>
      </c>
      <c r="I545" s="11"/>
      <c r="J545" s="11" t="s">
        <v>279</v>
      </c>
      <c r="K545" s="11"/>
      <c r="L545" s="11" t="s">
        <v>808</v>
      </c>
      <c r="M545" s="11">
        <v>0</v>
      </c>
      <c r="N545" s="19">
        <v>2058.2600000000002</v>
      </c>
      <c r="O545" s="19">
        <v>4724.9399999999996</v>
      </c>
      <c r="P545" s="19">
        <v>4724.9399999999996</v>
      </c>
      <c r="Q545" s="19">
        <v>3224.94</v>
      </c>
      <c r="R545" s="13">
        <f t="shared" si="114"/>
        <v>1499.9999999999995</v>
      </c>
      <c r="S545" s="11"/>
      <c r="T545" s="22">
        <v>175</v>
      </c>
      <c r="U545" s="11"/>
      <c r="V545" s="19">
        <v>4724.9399999999996</v>
      </c>
      <c r="W545" s="19">
        <v>3399.94</v>
      </c>
      <c r="X545" s="19">
        <v>1325</v>
      </c>
      <c r="Y545" s="19">
        <f t="shared" si="115"/>
        <v>24.999682539682539</v>
      </c>
      <c r="Z545" s="19">
        <f t="shared" si="116"/>
        <v>299.99841269841272</v>
      </c>
      <c r="AA545" s="19">
        <f t="shared" si="117"/>
        <v>1200.0015873015868</v>
      </c>
      <c r="AB545" s="19">
        <f t="shared" si="118"/>
        <v>299.99619047619046</v>
      </c>
      <c r="AC545" s="19">
        <f t="shared" si="119"/>
        <v>900.00539682539636</v>
      </c>
      <c r="AD545" s="19">
        <f t="shared" si="120"/>
        <v>299.99619047619046</v>
      </c>
      <c r="AE545" s="19">
        <f t="shared" si="121"/>
        <v>600.0092063492059</v>
      </c>
      <c r="AF545" s="19">
        <f t="shared" si="122"/>
        <v>299.99619047619046</v>
      </c>
      <c r="AG545" s="19">
        <f t="shared" si="123"/>
        <v>300.01301587301543</v>
      </c>
      <c r="AH545" s="19">
        <f t="shared" si="124"/>
        <v>299.99619047619046</v>
      </c>
      <c r="AI545" s="19">
        <f t="shared" si="125"/>
        <v>1.6825396824970085E-2</v>
      </c>
      <c r="AJ545" s="19">
        <f t="shared" si="126"/>
        <v>1.6825396824970085E-2</v>
      </c>
      <c r="AK545" s="20">
        <f t="shared" si="127"/>
        <v>0</v>
      </c>
    </row>
    <row r="546" spans="2:37" s="3" customFormat="1" ht="32.25" hidden="1" customHeight="1" outlineLevel="1" x14ac:dyDescent="0.2">
      <c r="B546" s="15" t="s">
        <v>660</v>
      </c>
      <c r="C546" s="16" t="s">
        <v>44</v>
      </c>
      <c r="D546" s="17">
        <v>165</v>
      </c>
      <c r="E546" s="10" t="s">
        <v>661</v>
      </c>
      <c r="F546" s="10" t="s">
        <v>57</v>
      </c>
      <c r="G546" s="11" t="s">
        <v>662</v>
      </c>
      <c r="H546" s="18" t="str">
        <f>IFERROR(INDEX(#REF!,MATCH(G546,#REF!,0)),G546)</f>
        <v>756006029086-УК НТМК</v>
      </c>
      <c r="I546" s="11"/>
      <c r="J546" s="11" t="s">
        <v>279</v>
      </c>
      <c r="K546" s="11"/>
      <c r="L546" s="11" t="s">
        <v>808</v>
      </c>
      <c r="M546" s="11">
        <v>0</v>
      </c>
      <c r="N546" s="19">
        <v>16395.650000000001</v>
      </c>
      <c r="O546" s="19">
        <v>62333.32</v>
      </c>
      <c r="P546" s="19">
        <v>62333.32</v>
      </c>
      <c r="Q546" s="19">
        <v>48733.32</v>
      </c>
      <c r="R546" s="13">
        <f t="shared" si="114"/>
        <v>13600</v>
      </c>
      <c r="S546" s="11"/>
      <c r="T546" s="19">
        <v>2644.46</v>
      </c>
      <c r="U546" s="11"/>
      <c r="V546" s="19">
        <v>62333.32</v>
      </c>
      <c r="W546" s="19">
        <v>51377.78</v>
      </c>
      <c r="X546" s="19">
        <v>10955.54</v>
      </c>
      <c r="Y546" s="19">
        <f t="shared" si="115"/>
        <v>377.77769696969699</v>
      </c>
      <c r="Z546" s="19">
        <f t="shared" si="116"/>
        <v>4533.348484848485</v>
      </c>
      <c r="AA546" s="19">
        <f t="shared" si="117"/>
        <v>9066.6515151515159</v>
      </c>
      <c r="AB546" s="19">
        <f t="shared" si="118"/>
        <v>4533.3323636363639</v>
      </c>
      <c r="AC546" s="19">
        <f t="shared" si="119"/>
        <v>4533.319151515152</v>
      </c>
      <c r="AD546" s="19">
        <f t="shared" si="120"/>
        <v>4533.319151515152</v>
      </c>
      <c r="AE546" s="19">
        <f t="shared" si="121"/>
        <v>0</v>
      </c>
      <c r="AF546" s="19">
        <f t="shared" si="122"/>
        <v>0</v>
      </c>
      <c r="AG546" s="19">
        <f t="shared" si="123"/>
        <v>0</v>
      </c>
      <c r="AH546" s="19">
        <f t="shared" si="124"/>
        <v>0</v>
      </c>
      <c r="AI546" s="19">
        <f t="shared" si="125"/>
        <v>0</v>
      </c>
      <c r="AJ546" s="19">
        <f t="shared" si="126"/>
        <v>0</v>
      </c>
      <c r="AK546" s="20">
        <f t="shared" si="127"/>
        <v>0</v>
      </c>
    </row>
    <row r="547" spans="2:37" s="3" customFormat="1" ht="32.25" hidden="1" customHeight="1" outlineLevel="1" x14ac:dyDescent="0.2">
      <c r="B547" s="15" t="s">
        <v>660</v>
      </c>
      <c r="C547" s="16" t="s">
        <v>44</v>
      </c>
      <c r="D547" s="17">
        <v>165</v>
      </c>
      <c r="E547" s="10" t="s">
        <v>661</v>
      </c>
      <c r="F547" s="10" t="s">
        <v>57</v>
      </c>
      <c r="G547" s="11" t="s">
        <v>663</v>
      </c>
      <c r="H547" s="18" t="str">
        <f>IFERROR(INDEX(#REF!,MATCH(G547,#REF!,0)),G547)</f>
        <v>756006029087-УК НТМК</v>
      </c>
      <c r="I547" s="11"/>
      <c r="J547" s="11" t="s">
        <v>279</v>
      </c>
      <c r="K547" s="11"/>
      <c r="L547" s="11" t="s">
        <v>808</v>
      </c>
      <c r="M547" s="11">
        <v>0</v>
      </c>
      <c r="N547" s="19">
        <v>16395.650000000001</v>
      </c>
      <c r="O547" s="19">
        <v>62333.32</v>
      </c>
      <c r="P547" s="19">
        <v>62333.32</v>
      </c>
      <c r="Q547" s="19">
        <v>48733.32</v>
      </c>
      <c r="R547" s="13">
        <f t="shared" si="114"/>
        <v>13600</v>
      </c>
      <c r="S547" s="11"/>
      <c r="T547" s="19">
        <v>2644.46</v>
      </c>
      <c r="U547" s="11"/>
      <c r="V547" s="19">
        <v>62333.32</v>
      </c>
      <c r="W547" s="19">
        <v>51377.78</v>
      </c>
      <c r="X547" s="19">
        <v>10955.54</v>
      </c>
      <c r="Y547" s="19">
        <f t="shared" si="115"/>
        <v>377.77769696969699</v>
      </c>
      <c r="Z547" s="19">
        <f t="shared" si="116"/>
        <v>4533.348484848485</v>
      </c>
      <c r="AA547" s="19">
        <f t="shared" si="117"/>
        <v>9066.6515151515159</v>
      </c>
      <c r="AB547" s="19">
        <f t="shared" si="118"/>
        <v>4533.3323636363639</v>
      </c>
      <c r="AC547" s="19">
        <f t="shared" si="119"/>
        <v>4533.319151515152</v>
      </c>
      <c r="AD547" s="19">
        <f t="shared" si="120"/>
        <v>4533.319151515152</v>
      </c>
      <c r="AE547" s="19">
        <f t="shared" si="121"/>
        <v>0</v>
      </c>
      <c r="AF547" s="19">
        <f t="shared" si="122"/>
        <v>0</v>
      </c>
      <c r="AG547" s="19">
        <f t="shared" si="123"/>
        <v>0</v>
      </c>
      <c r="AH547" s="19">
        <f t="shared" si="124"/>
        <v>0</v>
      </c>
      <c r="AI547" s="19">
        <f t="shared" si="125"/>
        <v>0</v>
      </c>
      <c r="AJ547" s="19">
        <f t="shared" si="126"/>
        <v>0</v>
      </c>
      <c r="AK547" s="20">
        <f t="shared" si="127"/>
        <v>0</v>
      </c>
    </row>
    <row r="548" spans="2:37" s="3" customFormat="1" ht="32.25" hidden="1" customHeight="1" outlineLevel="1" x14ac:dyDescent="0.2">
      <c r="B548" s="15" t="s">
        <v>660</v>
      </c>
      <c r="C548" s="16" t="s">
        <v>44</v>
      </c>
      <c r="D548" s="17">
        <v>165</v>
      </c>
      <c r="E548" s="10" t="s">
        <v>661</v>
      </c>
      <c r="F548" s="10" t="s">
        <v>57</v>
      </c>
      <c r="G548" s="11" t="s">
        <v>664</v>
      </c>
      <c r="H548" s="18" t="str">
        <f>IFERROR(INDEX(#REF!,MATCH(G548,#REF!,0)),G548)</f>
        <v>756006029088-УК НТМК</v>
      </c>
      <c r="I548" s="11"/>
      <c r="J548" s="11" t="s">
        <v>279</v>
      </c>
      <c r="K548" s="11"/>
      <c r="L548" s="11" t="s">
        <v>808</v>
      </c>
      <c r="M548" s="11">
        <v>0</v>
      </c>
      <c r="N548" s="19">
        <v>16395.650000000001</v>
      </c>
      <c r="O548" s="19">
        <v>62333.32</v>
      </c>
      <c r="P548" s="19">
        <v>62333.32</v>
      </c>
      <c r="Q548" s="19">
        <v>48733.32</v>
      </c>
      <c r="R548" s="13">
        <f t="shared" si="114"/>
        <v>13600</v>
      </c>
      <c r="S548" s="11"/>
      <c r="T548" s="19">
        <v>2644.46</v>
      </c>
      <c r="U548" s="11"/>
      <c r="V548" s="19">
        <v>62333.32</v>
      </c>
      <c r="W548" s="19">
        <v>51377.78</v>
      </c>
      <c r="X548" s="19">
        <v>10955.54</v>
      </c>
      <c r="Y548" s="19">
        <f t="shared" si="115"/>
        <v>377.77769696969699</v>
      </c>
      <c r="Z548" s="19">
        <f t="shared" si="116"/>
        <v>4533.348484848485</v>
      </c>
      <c r="AA548" s="19">
        <f t="shared" si="117"/>
        <v>9066.6515151515159</v>
      </c>
      <c r="AB548" s="19">
        <f t="shared" si="118"/>
        <v>4533.3323636363639</v>
      </c>
      <c r="AC548" s="19">
        <f t="shared" si="119"/>
        <v>4533.319151515152</v>
      </c>
      <c r="AD548" s="19">
        <f t="shared" si="120"/>
        <v>4533.319151515152</v>
      </c>
      <c r="AE548" s="19">
        <f t="shared" si="121"/>
        <v>0</v>
      </c>
      <c r="AF548" s="19">
        <f t="shared" si="122"/>
        <v>0</v>
      </c>
      <c r="AG548" s="19">
        <f t="shared" si="123"/>
        <v>0</v>
      </c>
      <c r="AH548" s="19">
        <f t="shared" si="124"/>
        <v>0</v>
      </c>
      <c r="AI548" s="19">
        <f t="shared" si="125"/>
        <v>0</v>
      </c>
      <c r="AJ548" s="19">
        <f t="shared" si="126"/>
        <v>0</v>
      </c>
      <c r="AK548" s="20">
        <f t="shared" si="127"/>
        <v>0</v>
      </c>
    </row>
    <row r="549" spans="2:37" s="3" customFormat="1" ht="32.25" hidden="1" customHeight="1" outlineLevel="1" x14ac:dyDescent="0.2">
      <c r="B549" s="15" t="s">
        <v>660</v>
      </c>
      <c r="C549" s="16" t="s">
        <v>44</v>
      </c>
      <c r="D549" s="17">
        <v>165</v>
      </c>
      <c r="E549" s="10" t="s">
        <v>661</v>
      </c>
      <c r="F549" s="10" t="s">
        <v>57</v>
      </c>
      <c r="G549" s="11" t="s">
        <v>665</v>
      </c>
      <c r="H549" s="18" t="str">
        <f>IFERROR(INDEX(#REF!,MATCH(G549,#REF!,0)),G549)</f>
        <v>756006029089-УК НТМК</v>
      </c>
      <c r="I549" s="11"/>
      <c r="J549" s="11" t="s">
        <v>279</v>
      </c>
      <c r="K549" s="11"/>
      <c r="L549" s="11" t="s">
        <v>808</v>
      </c>
      <c r="M549" s="11">
        <v>0</v>
      </c>
      <c r="N549" s="19">
        <v>16395.650000000001</v>
      </c>
      <c r="O549" s="19">
        <v>62333.32</v>
      </c>
      <c r="P549" s="19">
        <v>62333.32</v>
      </c>
      <c r="Q549" s="19">
        <v>48733.32</v>
      </c>
      <c r="R549" s="13">
        <f t="shared" si="114"/>
        <v>13600</v>
      </c>
      <c r="S549" s="11"/>
      <c r="T549" s="19">
        <v>2644.46</v>
      </c>
      <c r="U549" s="11"/>
      <c r="V549" s="19">
        <v>62333.32</v>
      </c>
      <c r="W549" s="19">
        <v>51377.78</v>
      </c>
      <c r="X549" s="19">
        <v>10955.54</v>
      </c>
      <c r="Y549" s="19">
        <f t="shared" si="115"/>
        <v>377.77769696969699</v>
      </c>
      <c r="Z549" s="19">
        <f t="shared" si="116"/>
        <v>4533.348484848485</v>
      </c>
      <c r="AA549" s="19">
        <f t="shared" si="117"/>
        <v>9066.6515151515159</v>
      </c>
      <c r="AB549" s="19">
        <f t="shared" si="118"/>
        <v>4533.3323636363639</v>
      </c>
      <c r="AC549" s="19">
        <f t="shared" si="119"/>
        <v>4533.319151515152</v>
      </c>
      <c r="AD549" s="19">
        <f t="shared" si="120"/>
        <v>4533.319151515152</v>
      </c>
      <c r="AE549" s="19">
        <f t="shared" si="121"/>
        <v>0</v>
      </c>
      <c r="AF549" s="19">
        <f t="shared" si="122"/>
        <v>0</v>
      </c>
      <c r="AG549" s="19">
        <f t="shared" si="123"/>
        <v>0</v>
      </c>
      <c r="AH549" s="19">
        <f t="shared" si="124"/>
        <v>0</v>
      </c>
      <c r="AI549" s="19">
        <f t="shared" si="125"/>
        <v>0</v>
      </c>
      <c r="AJ549" s="19">
        <f t="shared" si="126"/>
        <v>0</v>
      </c>
      <c r="AK549" s="20">
        <f t="shared" si="127"/>
        <v>0</v>
      </c>
    </row>
    <row r="550" spans="2:37" s="3" customFormat="1" ht="63.75" hidden="1" customHeight="1" outlineLevel="1" x14ac:dyDescent="0.2">
      <c r="B550" s="15" t="s">
        <v>666</v>
      </c>
      <c r="C550" s="16" t="s">
        <v>44</v>
      </c>
      <c r="D550" s="17">
        <v>189</v>
      </c>
      <c r="E550" s="10" t="s">
        <v>667</v>
      </c>
      <c r="F550" s="10" t="s">
        <v>57</v>
      </c>
      <c r="G550" s="11" t="s">
        <v>668</v>
      </c>
      <c r="H550" s="18" t="str">
        <f>IFERROR(INDEX(#REF!,MATCH(G550,#REF!,0)),G550)</f>
        <v>756001012755-УК НТМК</v>
      </c>
      <c r="I550" s="11"/>
      <c r="J550" s="11" t="s">
        <v>279</v>
      </c>
      <c r="K550" s="11"/>
      <c r="L550" s="11" t="s">
        <v>808</v>
      </c>
      <c r="M550" s="11">
        <v>0</v>
      </c>
      <c r="N550" s="19">
        <v>1104.1500000000001</v>
      </c>
      <c r="O550" s="19">
        <v>1039.68</v>
      </c>
      <c r="P550" s="19">
        <v>1039.68</v>
      </c>
      <c r="Q550" s="22">
        <v>709.68</v>
      </c>
      <c r="R550" s="13">
        <f t="shared" si="114"/>
        <v>330.00000000000011</v>
      </c>
      <c r="S550" s="11"/>
      <c r="T550" s="22">
        <v>38.5</v>
      </c>
      <c r="U550" s="11"/>
      <c r="V550" s="19">
        <v>1039.68</v>
      </c>
      <c r="W550" s="22">
        <v>748.18</v>
      </c>
      <c r="X550" s="22">
        <v>291.5</v>
      </c>
      <c r="Y550" s="19">
        <f t="shared" si="115"/>
        <v>5.5009523809523815</v>
      </c>
      <c r="Z550" s="19">
        <f t="shared" si="116"/>
        <v>66.004761904761907</v>
      </c>
      <c r="AA550" s="19">
        <f t="shared" si="117"/>
        <v>263.99523809523822</v>
      </c>
      <c r="AB550" s="19">
        <f t="shared" si="118"/>
        <v>66.011428571428581</v>
      </c>
      <c r="AC550" s="19">
        <f t="shared" si="119"/>
        <v>197.98380952380964</v>
      </c>
      <c r="AD550" s="19">
        <f t="shared" si="120"/>
        <v>66.011428571428581</v>
      </c>
      <c r="AE550" s="19">
        <f t="shared" si="121"/>
        <v>131.97238095238106</v>
      </c>
      <c r="AF550" s="19">
        <f t="shared" si="122"/>
        <v>66.011428571428581</v>
      </c>
      <c r="AG550" s="19">
        <f t="shared" si="123"/>
        <v>65.960952380952477</v>
      </c>
      <c r="AH550" s="19">
        <f t="shared" si="124"/>
        <v>65.960952380952477</v>
      </c>
      <c r="AI550" s="19">
        <f t="shared" si="125"/>
        <v>0</v>
      </c>
      <c r="AJ550" s="19">
        <f t="shared" si="126"/>
        <v>0</v>
      </c>
      <c r="AK550" s="20">
        <f t="shared" si="127"/>
        <v>0</v>
      </c>
    </row>
    <row r="551" spans="2:37" s="3" customFormat="1" ht="42.75" hidden="1" customHeight="1" outlineLevel="1" x14ac:dyDescent="0.2">
      <c r="B551" s="15" t="s">
        <v>669</v>
      </c>
      <c r="C551" s="16" t="s">
        <v>44</v>
      </c>
      <c r="D551" s="17">
        <v>177</v>
      </c>
      <c r="E551" s="10" t="s">
        <v>670</v>
      </c>
      <c r="F551" s="10" t="s">
        <v>61</v>
      </c>
      <c r="G551" s="11" t="s">
        <v>671</v>
      </c>
      <c r="H551" s="18" t="str">
        <f>IFERROR(INDEX(#REF!,MATCH(G551,#REF!,0)),G551)</f>
        <v>756001012767-УК НТМК</v>
      </c>
      <c r="I551" s="11"/>
      <c r="J551" s="11" t="s">
        <v>279</v>
      </c>
      <c r="K551" s="11"/>
      <c r="L551" s="11" t="s">
        <v>808</v>
      </c>
      <c r="M551" s="11">
        <v>0</v>
      </c>
      <c r="N551" s="22">
        <v>697</v>
      </c>
      <c r="O551" s="19">
        <v>2986.93</v>
      </c>
      <c r="P551" s="19">
        <v>2986.93</v>
      </c>
      <c r="Q551" s="19">
        <v>2176.9299999999998</v>
      </c>
      <c r="R551" s="13">
        <f t="shared" si="114"/>
        <v>810</v>
      </c>
      <c r="S551" s="11"/>
      <c r="T551" s="22">
        <v>118.16</v>
      </c>
      <c r="U551" s="11"/>
      <c r="V551" s="19">
        <v>2986.93</v>
      </c>
      <c r="W551" s="19">
        <v>2295.09</v>
      </c>
      <c r="X551" s="22">
        <v>691.84</v>
      </c>
      <c r="Y551" s="19">
        <f t="shared" si="115"/>
        <v>16.875310734463277</v>
      </c>
      <c r="Z551" s="19">
        <f t="shared" si="116"/>
        <v>202.53655367231639</v>
      </c>
      <c r="AA551" s="19">
        <f t="shared" si="117"/>
        <v>607.46344632768364</v>
      </c>
      <c r="AB551" s="19">
        <f t="shared" si="118"/>
        <v>202.50372881355932</v>
      </c>
      <c r="AC551" s="19">
        <f t="shared" si="119"/>
        <v>404.95971751412435</v>
      </c>
      <c r="AD551" s="19">
        <f t="shared" si="120"/>
        <v>202.50372881355932</v>
      </c>
      <c r="AE551" s="19">
        <f t="shared" si="121"/>
        <v>202.45598870056503</v>
      </c>
      <c r="AF551" s="19">
        <f t="shared" si="122"/>
        <v>202.45598870056503</v>
      </c>
      <c r="AG551" s="19">
        <f t="shared" si="123"/>
        <v>0</v>
      </c>
      <c r="AH551" s="19">
        <f t="shared" si="124"/>
        <v>0</v>
      </c>
      <c r="AI551" s="19">
        <f t="shared" si="125"/>
        <v>0</v>
      </c>
      <c r="AJ551" s="19">
        <f t="shared" si="126"/>
        <v>0</v>
      </c>
      <c r="AK551" s="20">
        <f t="shared" si="127"/>
        <v>0</v>
      </c>
    </row>
    <row r="552" spans="2:37" s="3" customFormat="1" ht="84.75" hidden="1" customHeight="1" outlineLevel="1" x14ac:dyDescent="0.2">
      <c r="B552" s="15" t="s">
        <v>672</v>
      </c>
      <c r="C552" s="16" t="s">
        <v>44</v>
      </c>
      <c r="D552" s="17">
        <v>177</v>
      </c>
      <c r="E552" s="10" t="s">
        <v>673</v>
      </c>
      <c r="F552" s="10" t="s">
        <v>283</v>
      </c>
      <c r="G552" s="11" t="s">
        <v>674</v>
      </c>
      <c r="H552" s="18" t="str">
        <f>IFERROR(INDEX(#REF!,MATCH(G552,#REF!,0)),G552)</f>
        <v>756001012766-УК НТМК</v>
      </c>
      <c r="I552" s="11"/>
      <c r="J552" s="11" t="s">
        <v>279</v>
      </c>
      <c r="K552" s="11"/>
      <c r="L552" s="11" t="s">
        <v>808</v>
      </c>
      <c r="M552" s="11">
        <v>0</v>
      </c>
      <c r="N552" s="22">
        <v>952</v>
      </c>
      <c r="O552" s="19">
        <v>3171.06</v>
      </c>
      <c r="P552" s="19">
        <v>3171.06</v>
      </c>
      <c r="Q552" s="19">
        <v>2311.06</v>
      </c>
      <c r="R552" s="13">
        <f t="shared" si="114"/>
        <v>860</v>
      </c>
      <c r="S552" s="11"/>
      <c r="T552" s="22">
        <v>125.44</v>
      </c>
      <c r="U552" s="11"/>
      <c r="V552" s="19">
        <v>3171.06</v>
      </c>
      <c r="W552" s="19">
        <v>2436.5</v>
      </c>
      <c r="X552" s="22">
        <v>734.56</v>
      </c>
      <c r="Y552" s="19">
        <f t="shared" si="115"/>
        <v>17.915593220338984</v>
      </c>
      <c r="Z552" s="19">
        <f t="shared" si="116"/>
        <v>215.01796610169492</v>
      </c>
      <c r="AA552" s="19">
        <f t="shared" si="117"/>
        <v>644.98203389830508</v>
      </c>
      <c r="AB552" s="19">
        <f t="shared" si="118"/>
        <v>214.98711864406781</v>
      </c>
      <c r="AC552" s="19">
        <f t="shared" si="119"/>
        <v>429.9949152542373</v>
      </c>
      <c r="AD552" s="19">
        <f t="shared" si="120"/>
        <v>214.98711864406781</v>
      </c>
      <c r="AE552" s="19">
        <f t="shared" si="121"/>
        <v>215.00779661016949</v>
      </c>
      <c r="AF552" s="19">
        <f t="shared" si="122"/>
        <v>214.98711864406781</v>
      </c>
      <c r="AG552" s="19">
        <f t="shared" si="123"/>
        <v>2.0677966101686707E-2</v>
      </c>
      <c r="AH552" s="19">
        <f t="shared" si="124"/>
        <v>2.0677966101686707E-2</v>
      </c>
      <c r="AI552" s="19">
        <f t="shared" si="125"/>
        <v>0</v>
      </c>
      <c r="AJ552" s="19">
        <f t="shared" si="126"/>
        <v>0</v>
      </c>
      <c r="AK552" s="20">
        <f t="shared" si="127"/>
        <v>0</v>
      </c>
    </row>
    <row r="553" spans="2:37" s="3" customFormat="1" ht="84.75" hidden="1" customHeight="1" outlineLevel="1" x14ac:dyDescent="0.2">
      <c r="B553" s="15" t="s">
        <v>675</v>
      </c>
      <c r="C553" s="16" t="s">
        <v>44</v>
      </c>
      <c r="D553" s="17">
        <v>177</v>
      </c>
      <c r="E553" s="10" t="s">
        <v>673</v>
      </c>
      <c r="F553" s="10" t="s">
        <v>283</v>
      </c>
      <c r="G553" s="11" t="s">
        <v>676</v>
      </c>
      <c r="H553" s="18" t="str">
        <f>IFERROR(INDEX(#REF!,MATCH(G553,#REF!,0)),G553)</f>
        <v>756001012771-УК НТМК</v>
      </c>
      <c r="I553" s="11"/>
      <c r="J553" s="11" t="s">
        <v>279</v>
      </c>
      <c r="K553" s="11"/>
      <c r="L553" s="11" t="s">
        <v>808</v>
      </c>
      <c r="M553" s="11">
        <v>0</v>
      </c>
      <c r="N553" s="19">
        <v>1049.75</v>
      </c>
      <c r="O553" s="19">
        <v>3687.57</v>
      </c>
      <c r="P553" s="19">
        <v>3687.57</v>
      </c>
      <c r="Q553" s="19">
        <v>2687.57</v>
      </c>
      <c r="R553" s="13">
        <f t="shared" si="114"/>
        <v>1000</v>
      </c>
      <c r="S553" s="11"/>
      <c r="T553" s="22">
        <v>145.81</v>
      </c>
      <c r="U553" s="11"/>
      <c r="V553" s="19">
        <v>3687.57</v>
      </c>
      <c r="W553" s="19">
        <v>2833.38</v>
      </c>
      <c r="X553" s="22">
        <v>854.19</v>
      </c>
      <c r="Y553" s="19">
        <f t="shared" si="115"/>
        <v>20.833728813559322</v>
      </c>
      <c r="Z553" s="19">
        <f t="shared" si="116"/>
        <v>249.97864406779661</v>
      </c>
      <c r="AA553" s="19">
        <f t="shared" si="117"/>
        <v>750.02135593220339</v>
      </c>
      <c r="AB553" s="19">
        <f t="shared" si="118"/>
        <v>250.00474576271188</v>
      </c>
      <c r="AC553" s="19">
        <f t="shared" si="119"/>
        <v>500.01661016949151</v>
      </c>
      <c r="AD553" s="19">
        <f t="shared" si="120"/>
        <v>250.00474576271188</v>
      </c>
      <c r="AE553" s="19">
        <f t="shared" si="121"/>
        <v>250.01186440677964</v>
      </c>
      <c r="AF553" s="19">
        <f t="shared" si="122"/>
        <v>250.00474576271188</v>
      </c>
      <c r="AG553" s="19">
        <f t="shared" si="123"/>
        <v>7.1186440677593055E-3</v>
      </c>
      <c r="AH553" s="19">
        <f t="shared" si="124"/>
        <v>7.1186440677593055E-3</v>
      </c>
      <c r="AI553" s="19">
        <f t="shared" si="125"/>
        <v>0</v>
      </c>
      <c r="AJ553" s="19">
        <f t="shared" si="126"/>
        <v>0</v>
      </c>
      <c r="AK553" s="20">
        <f t="shared" si="127"/>
        <v>0</v>
      </c>
    </row>
    <row r="554" spans="2:37" s="3" customFormat="1" ht="84.75" hidden="1" customHeight="1" outlineLevel="1" x14ac:dyDescent="0.2">
      <c r="B554" s="15" t="s">
        <v>672</v>
      </c>
      <c r="C554" s="16" t="s">
        <v>44</v>
      </c>
      <c r="D554" s="17">
        <v>177</v>
      </c>
      <c r="E554" s="10" t="s">
        <v>673</v>
      </c>
      <c r="F554" s="10" t="s">
        <v>283</v>
      </c>
      <c r="G554" s="11" t="s">
        <v>677</v>
      </c>
      <c r="H554" s="18" t="str">
        <f>IFERROR(INDEX(#REF!,MATCH(G554,#REF!,0)),G554)</f>
        <v>756001012791-УК НТМК</v>
      </c>
      <c r="I554" s="11"/>
      <c r="J554" s="11" t="s">
        <v>279</v>
      </c>
      <c r="K554" s="11"/>
      <c r="L554" s="11" t="s">
        <v>808</v>
      </c>
      <c r="M554" s="11">
        <v>0</v>
      </c>
      <c r="N554" s="22">
        <v>952</v>
      </c>
      <c r="O554" s="19">
        <v>3687.31</v>
      </c>
      <c r="P554" s="19">
        <v>3687.31</v>
      </c>
      <c r="Q554" s="19">
        <v>2687.31</v>
      </c>
      <c r="R554" s="13">
        <f t="shared" si="114"/>
        <v>1000</v>
      </c>
      <c r="S554" s="11"/>
      <c r="T554" s="22">
        <v>145.81</v>
      </c>
      <c r="U554" s="11"/>
      <c r="V554" s="19">
        <v>3687.31</v>
      </c>
      <c r="W554" s="19">
        <v>2833.12</v>
      </c>
      <c r="X554" s="22">
        <v>854.19</v>
      </c>
      <c r="Y554" s="19">
        <f t="shared" si="115"/>
        <v>20.832259887005648</v>
      </c>
      <c r="Z554" s="19">
        <f t="shared" si="116"/>
        <v>249.97129943502824</v>
      </c>
      <c r="AA554" s="19">
        <f t="shared" si="117"/>
        <v>750.02870056497181</v>
      </c>
      <c r="AB554" s="19">
        <f t="shared" si="118"/>
        <v>249.98711864406778</v>
      </c>
      <c r="AC554" s="19">
        <f t="shared" si="119"/>
        <v>500.04158192090404</v>
      </c>
      <c r="AD554" s="19">
        <f t="shared" si="120"/>
        <v>249.98711864406778</v>
      </c>
      <c r="AE554" s="19">
        <f t="shared" si="121"/>
        <v>250.05446327683626</v>
      </c>
      <c r="AF554" s="19">
        <f t="shared" si="122"/>
        <v>249.98711864406778</v>
      </c>
      <c r="AG554" s="19">
        <f t="shared" si="123"/>
        <v>6.7344632768481461E-2</v>
      </c>
      <c r="AH554" s="19">
        <f t="shared" si="124"/>
        <v>6.7344632768481461E-2</v>
      </c>
      <c r="AI554" s="19">
        <f t="shared" si="125"/>
        <v>0</v>
      </c>
      <c r="AJ554" s="19">
        <f t="shared" si="126"/>
        <v>0</v>
      </c>
      <c r="AK554" s="20">
        <f t="shared" si="127"/>
        <v>0</v>
      </c>
    </row>
    <row r="555" spans="2:37" s="3" customFormat="1" ht="84.75" hidden="1" customHeight="1" outlineLevel="1" x14ac:dyDescent="0.2">
      <c r="B555" s="15" t="s">
        <v>678</v>
      </c>
      <c r="C555" s="16" t="s">
        <v>44</v>
      </c>
      <c r="D555" s="17">
        <v>177</v>
      </c>
      <c r="E555" s="10" t="s">
        <v>673</v>
      </c>
      <c r="F555" s="10" t="s">
        <v>283</v>
      </c>
      <c r="G555" s="11" t="s">
        <v>679</v>
      </c>
      <c r="H555" s="18" t="str">
        <f>IFERROR(INDEX(#REF!,MATCH(G555,#REF!,0)),G555)</f>
        <v>756001012792-УК НТМК</v>
      </c>
      <c r="I555" s="11"/>
      <c r="J555" s="11" t="s">
        <v>279</v>
      </c>
      <c r="K555" s="11"/>
      <c r="L555" s="11" t="s">
        <v>808</v>
      </c>
      <c r="M555" s="11">
        <v>0</v>
      </c>
      <c r="N555" s="19">
        <v>1266.5</v>
      </c>
      <c r="O555" s="19">
        <v>3392.53</v>
      </c>
      <c r="P555" s="19">
        <v>3392.53</v>
      </c>
      <c r="Q555" s="19">
        <v>2472.5300000000002</v>
      </c>
      <c r="R555" s="13">
        <f t="shared" si="114"/>
        <v>920</v>
      </c>
      <c r="S555" s="11"/>
      <c r="T555" s="22">
        <v>134.19</v>
      </c>
      <c r="U555" s="11"/>
      <c r="V555" s="19">
        <v>3392.53</v>
      </c>
      <c r="W555" s="19">
        <v>2606.7199999999998</v>
      </c>
      <c r="X555" s="22">
        <v>785.81</v>
      </c>
      <c r="Y555" s="19">
        <f t="shared" si="115"/>
        <v>19.166836158192091</v>
      </c>
      <c r="Z555" s="19">
        <f t="shared" si="116"/>
        <v>230.02418079096046</v>
      </c>
      <c r="AA555" s="19">
        <f t="shared" si="117"/>
        <v>689.97581920903951</v>
      </c>
      <c r="AB555" s="19">
        <f t="shared" si="118"/>
        <v>230.00203389830509</v>
      </c>
      <c r="AC555" s="19">
        <f t="shared" si="119"/>
        <v>459.97378531073446</v>
      </c>
      <c r="AD555" s="19">
        <f t="shared" si="120"/>
        <v>230.00203389830509</v>
      </c>
      <c r="AE555" s="19">
        <f t="shared" si="121"/>
        <v>229.97175141242937</v>
      </c>
      <c r="AF555" s="19">
        <f t="shared" si="122"/>
        <v>229.97175141242937</v>
      </c>
      <c r="AG555" s="19">
        <f t="shared" si="123"/>
        <v>0</v>
      </c>
      <c r="AH555" s="19">
        <f t="shared" si="124"/>
        <v>0</v>
      </c>
      <c r="AI555" s="19">
        <f t="shared" si="125"/>
        <v>0</v>
      </c>
      <c r="AJ555" s="19">
        <f t="shared" si="126"/>
        <v>0</v>
      </c>
      <c r="AK555" s="20">
        <f t="shared" si="127"/>
        <v>0</v>
      </c>
    </row>
    <row r="556" spans="2:37" s="3" customFormat="1" ht="84.75" hidden="1" customHeight="1" outlineLevel="1" x14ac:dyDescent="0.2">
      <c r="B556" s="15" t="s">
        <v>680</v>
      </c>
      <c r="C556" s="16" t="s">
        <v>44</v>
      </c>
      <c r="D556" s="17">
        <v>177</v>
      </c>
      <c r="E556" s="10" t="s">
        <v>673</v>
      </c>
      <c r="F556" s="10" t="s">
        <v>283</v>
      </c>
      <c r="G556" s="11" t="s">
        <v>681</v>
      </c>
      <c r="H556" s="18" t="str">
        <f>IFERROR(INDEX(#REF!,MATCH(G556,#REF!,0)),G556)</f>
        <v>756001012823-УК НТМК</v>
      </c>
      <c r="I556" s="11"/>
      <c r="J556" s="11" t="s">
        <v>279</v>
      </c>
      <c r="K556" s="11"/>
      <c r="L556" s="11" t="s">
        <v>808</v>
      </c>
      <c r="M556" s="11">
        <v>0</v>
      </c>
      <c r="N556" s="22">
        <v>649.4</v>
      </c>
      <c r="O556" s="22">
        <v>663.77</v>
      </c>
      <c r="P556" s="22">
        <v>663.77</v>
      </c>
      <c r="Q556" s="22">
        <v>483.77</v>
      </c>
      <c r="R556" s="13">
        <f t="shared" si="114"/>
        <v>180</v>
      </c>
      <c r="S556" s="11"/>
      <c r="T556" s="22">
        <v>26.25</v>
      </c>
      <c r="U556" s="11"/>
      <c r="V556" s="22">
        <v>663.77</v>
      </c>
      <c r="W556" s="22">
        <v>510.02</v>
      </c>
      <c r="X556" s="22">
        <v>153.75</v>
      </c>
      <c r="Y556" s="19">
        <f t="shared" si="115"/>
        <v>3.7501129943502822</v>
      </c>
      <c r="Z556" s="19">
        <f t="shared" si="116"/>
        <v>45.000564971751416</v>
      </c>
      <c r="AA556" s="19">
        <f t="shared" si="117"/>
        <v>134.99943502824857</v>
      </c>
      <c r="AB556" s="19">
        <f t="shared" si="118"/>
        <v>45.001355932203388</v>
      </c>
      <c r="AC556" s="19">
        <f t="shared" si="119"/>
        <v>89.998079096045188</v>
      </c>
      <c r="AD556" s="19">
        <f t="shared" si="120"/>
        <v>45.001355932203388</v>
      </c>
      <c r="AE556" s="19">
        <f t="shared" si="121"/>
        <v>44.9967231638418</v>
      </c>
      <c r="AF556" s="19">
        <f t="shared" si="122"/>
        <v>44.9967231638418</v>
      </c>
      <c r="AG556" s="19">
        <f t="shared" si="123"/>
        <v>0</v>
      </c>
      <c r="AH556" s="19">
        <f t="shared" si="124"/>
        <v>0</v>
      </c>
      <c r="AI556" s="19">
        <f t="shared" si="125"/>
        <v>0</v>
      </c>
      <c r="AJ556" s="19">
        <f t="shared" si="126"/>
        <v>0</v>
      </c>
      <c r="AK556" s="20">
        <f t="shared" si="127"/>
        <v>0</v>
      </c>
    </row>
    <row r="557" spans="2:37" s="3" customFormat="1" ht="84.75" hidden="1" customHeight="1" outlineLevel="1" x14ac:dyDescent="0.2">
      <c r="B557" s="15" t="s">
        <v>672</v>
      </c>
      <c r="C557" s="16" t="s">
        <v>44</v>
      </c>
      <c r="D557" s="17">
        <v>177</v>
      </c>
      <c r="E557" s="10" t="s">
        <v>673</v>
      </c>
      <c r="F557" s="10" t="s">
        <v>283</v>
      </c>
      <c r="G557" s="11" t="s">
        <v>682</v>
      </c>
      <c r="H557" s="18" t="str">
        <f>IFERROR(INDEX(#REF!,MATCH(G557,#REF!,0)),G557)</f>
        <v>756001012829-УК НТМК</v>
      </c>
      <c r="I557" s="11"/>
      <c r="J557" s="11" t="s">
        <v>279</v>
      </c>
      <c r="K557" s="11"/>
      <c r="L557" s="11" t="s">
        <v>808</v>
      </c>
      <c r="M557" s="11">
        <v>0</v>
      </c>
      <c r="N557" s="22">
        <v>952</v>
      </c>
      <c r="O557" s="19">
        <v>3687.31</v>
      </c>
      <c r="P557" s="19">
        <v>3687.31</v>
      </c>
      <c r="Q557" s="19">
        <v>2687.31</v>
      </c>
      <c r="R557" s="13">
        <f t="shared" si="114"/>
        <v>1000</v>
      </c>
      <c r="S557" s="11"/>
      <c r="T557" s="22">
        <v>145.81</v>
      </c>
      <c r="U557" s="11"/>
      <c r="V557" s="19">
        <v>3687.31</v>
      </c>
      <c r="W557" s="19">
        <v>2833.12</v>
      </c>
      <c r="X557" s="22">
        <v>854.19</v>
      </c>
      <c r="Y557" s="19">
        <f t="shared" si="115"/>
        <v>20.832259887005648</v>
      </c>
      <c r="Z557" s="19">
        <f t="shared" si="116"/>
        <v>249.97129943502824</v>
      </c>
      <c r="AA557" s="19">
        <f t="shared" si="117"/>
        <v>750.02870056497181</v>
      </c>
      <c r="AB557" s="19">
        <f t="shared" si="118"/>
        <v>249.98711864406778</v>
      </c>
      <c r="AC557" s="19">
        <f t="shared" si="119"/>
        <v>500.04158192090404</v>
      </c>
      <c r="AD557" s="19">
        <f t="shared" si="120"/>
        <v>249.98711864406778</v>
      </c>
      <c r="AE557" s="19">
        <f t="shared" si="121"/>
        <v>250.05446327683626</v>
      </c>
      <c r="AF557" s="19">
        <f t="shared" si="122"/>
        <v>249.98711864406778</v>
      </c>
      <c r="AG557" s="19">
        <f t="shared" si="123"/>
        <v>6.7344632768481461E-2</v>
      </c>
      <c r="AH557" s="19">
        <f t="shared" si="124"/>
        <v>6.7344632768481461E-2</v>
      </c>
      <c r="AI557" s="19">
        <f t="shared" si="125"/>
        <v>0</v>
      </c>
      <c r="AJ557" s="19">
        <f t="shared" si="126"/>
        <v>0</v>
      </c>
      <c r="AK557" s="20">
        <f t="shared" si="127"/>
        <v>0</v>
      </c>
    </row>
    <row r="558" spans="2:37" s="3" customFormat="1" ht="74.25" hidden="1" customHeight="1" outlineLevel="1" x14ac:dyDescent="0.2">
      <c r="B558" s="15" t="s">
        <v>193</v>
      </c>
      <c r="C558" s="16" t="s">
        <v>44</v>
      </c>
      <c r="D558" s="17">
        <v>177</v>
      </c>
      <c r="E558" s="10" t="s">
        <v>184</v>
      </c>
      <c r="F558" s="10" t="s">
        <v>81</v>
      </c>
      <c r="G558" s="11" t="s">
        <v>683</v>
      </c>
      <c r="H558" s="18" t="str">
        <f>IFERROR(INDEX(#REF!,MATCH(G558,#REF!,0)),G558)</f>
        <v>756001026693-УК НТМК</v>
      </c>
      <c r="I558" s="11"/>
      <c r="J558" s="11" t="s">
        <v>279</v>
      </c>
      <c r="K558" s="11"/>
      <c r="L558" s="11" t="s">
        <v>808</v>
      </c>
      <c r="M558" s="11">
        <v>0</v>
      </c>
      <c r="N558" s="19">
        <v>585000</v>
      </c>
      <c r="O558" s="19">
        <v>1531787.34</v>
      </c>
      <c r="P558" s="19">
        <v>1531787.34</v>
      </c>
      <c r="Q558" s="19">
        <v>1116387.3400000001</v>
      </c>
      <c r="R558" s="13">
        <f t="shared" si="114"/>
        <v>415400</v>
      </c>
      <c r="S558" s="11"/>
      <c r="T558" s="19">
        <v>60579.19</v>
      </c>
      <c r="U558" s="11"/>
      <c r="V558" s="19">
        <v>1531787.34</v>
      </c>
      <c r="W558" s="19">
        <v>1176966.53</v>
      </c>
      <c r="X558" s="19">
        <v>354820.81</v>
      </c>
      <c r="Y558" s="19">
        <f t="shared" si="115"/>
        <v>8654.1657627118657</v>
      </c>
      <c r="Z558" s="19">
        <f t="shared" si="116"/>
        <v>103850.01881355933</v>
      </c>
      <c r="AA558" s="19">
        <f t="shared" si="117"/>
        <v>311549.98118644068</v>
      </c>
      <c r="AB558" s="19">
        <f t="shared" si="118"/>
        <v>103849.98915254239</v>
      </c>
      <c r="AC558" s="19">
        <f t="shared" si="119"/>
        <v>207699.99203389831</v>
      </c>
      <c r="AD558" s="19">
        <f t="shared" si="120"/>
        <v>103849.98915254239</v>
      </c>
      <c r="AE558" s="19">
        <f t="shared" si="121"/>
        <v>103850.00288135592</v>
      </c>
      <c r="AF558" s="19">
        <f t="shared" si="122"/>
        <v>103849.98915254239</v>
      </c>
      <c r="AG558" s="19">
        <f t="shared" si="123"/>
        <v>1.3728813530178741E-2</v>
      </c>
      <c r="AH558" s="19">
        <f t="shared" si="124"/>
        <v>1.3728813530178741E-2</v>
      </c>
      <c r="AI558" s="19">
        <f t="shared" si="125"/>
        <v>0</v>
      </c>
      <c r="AJ558" s="19">
        <f t="shared" si="126"/>
        <v>0</v>
      </c>
      <c r="AK558" s="20">
        <f t="shared" si="127"/>
        <v>0</v>
      </c>
    </row>
    <row r="559" spans="2:37" s="3" customFormat="1" ht="74.25" hidden="1" customHeight="1" outlineLevel="1" x14ac:dyDescent="0.2">
      <c r="B559" s="15" t="s">
        <v>193</v>
      </c>
      <c r="C559" s="16" t="s">
        <v>44</v>
      </c>
      <c r="D559" s="17">
        <v>177</v>
      </c>
      <c r="E559" s="10" t="s">
        <v>184</v>
      </c>
      <c r="F559" s="10" t="s">
        <v>81</v>
      </c>
      <c r="G559" s="11" t="s">
        <v>684</v>
      </c>
      <c r="H559" s="18" t="str">
        <f>IFERROR(INDEX(#REF!,MATCH(G559,#REF!,0)),G559)</f>
        <v>756001026694-УК НТМК</v>
      </c>
      <c r="I559" s="11"/>
      <c r="J559" s="11" t="s">
        <v>279</v>
      </c>
      <c r="K559" s="11"/>
      <c r="L559" s="11" t="s">
        <v>808</v>
      </c>
      <c r="M559" s="11">
        <v>0</v>
      </c>
      <c r="N559" s="19">
        <v>585000</v>
      </c>
      <c r="O559" s="19">
        <v>1531787.34</v>
      </c>
      <c r="P559" s="19">
        <v>1531787.34</v>
      </c>
      <c r="Q559" s="19">
        <v>1116387.3400000001</v>
      </c>
      <c r="R559" s="13">
        <f t="shared" si="114"/>
        <v>415400</v>
      </c>
      <c r="S559" s="11"/>
      <c r="T559" s="19">
        <v>60579.19</v>
      </c>
      <c r="U559" s="11"/>
      <c r="V559" s="19">
        <v>1531787.34</v>
      </c>
      <c r="W559" s="19">
        <v>1176966.53</v>
      </c>
      <c r="X559" s="19">
        <v>354820.81</v>
      </c>
      <c r="Y559" s="19">
        <f t="shared" si="115"/>
        <v>8654.1657627118657</v>
      </c>
      <c r="Z559" s="19">
        <f t="shared" si="116"/>
        <v>103850.01881355933</v>
      </c>
      <c r="AA559" s="19">
        <f t="shared" si="117"/>
        <v>311549.98118644068</v>
      </c>
      <c r="AB559" s="19">
        <f t="shared" si="118"/>
        <v>103849.98915254239</v>
      </c>
      <c r="AC559" s="19">
        <f t="shared" si="119"/>
        <v>207699.99203389831</v>
      </c>
      <c r="AD559" s="19">
        <f t="shared" si="120"/>
        <v>103849.98915254239</v>
      </c>
      <c r="AE559" s="19">
        <f t="shared" si="121"/>
        <v>103850.00288135592</v>
      </c>
      <c r="AF559" s="19">
        <f t="shared" si="122"/>
        <v>103849.98915254239</v>
      </c>
      <c r="AG559" s="19">
        <f t="shared" si="123"/>
        <v>1.3728813530178741E-2</v>
      </c>
      <c r="AH559" s="19">
        <f t="shared" si="124"/>
        <v>1.3728813530178741E-2</v>
      </c>
      <c r="AI559" s="19">
        <f t="shared" si="125"/>
        <v>0</v>
      </c>
      <c r="AJ559" s="19">
        <f t="shared" si="126"/>
        <v>0</v>
      </c>
      <c r="AK559" s="20">
        <f t="shared" si="127"/>
        <v>0</v>
      </c>
    </row>
    <row r="560" spans="2:37" s="3" customFormat="1" ht="74.25" hidden="1" customHeight="1" outlineLevel="1" x14ac:dyDescent="0.2">
      <c r="B560" s="15" t="s">
        <v>193</v>
      </c>
      <c r="C560" s="16" t="s">
        <v>44</v>
      </c>
      <c r="D560" s="17">
        <v>177</v>
      </c>
      <c r="E560" s="10" t="s">
        <v>184</v>
      </c>
      <c r="F560" s="10" t="s">
        <v>81</v>
      </c>
      <c r="G560" s="11" t="s">
        <v>685</v>
      </c>
      <c r="H560" s="18" t="str">
        <f>IFERROR(INDEX(#REF!,MATCH(G560,#REF!,0)),G560)</f>
        <v>756001026695-УК НТМК</v>
      </c>
      <c r="I560" s="11"/>
      <c r="J560" s="11" t="s">
        <v>279</v>
      </c>
      <c r="K560" s="11"/>
      <c r="L560" s="11" t="s">
        <v>808</v>
      </c>
      <c r="M560" s="11">
        <v>0</v>
      </c>
      <c r="N560" s="19">
        <v>585000</v>
      </c>
      <c r="O560" s="19">
        <v>1531787.34</v>
      </c>
      <c r="P560" s="19">
        <v>1531787.34</v>
      </c>
      <c r="Q560" s="19">
        <v>1116387.3400000001</v>
      </c>
      <c r="R560" s="13">
        <f t="shared" si="114"/>
        <v>415400</v>
      </c>
      <c r="S560" s="11"/>
      <c r="T560" s="19">
        <v>60579.19</v>
      </c>
      <c r="U560" s="11"/>
      <c r="V560" s="19">
        <v>1531787.34</v>
      </c>
      <c r="W560" s="19">
        <v>1176966.53</v>
      </c>
      <c r="X560" s="19">
        <v>354820.81</v>
      </c>
      <c r="Y560" s="19">
        <f t="shared" si="115"/>
        <v>8654.1657627118657</v>
      </c>
      <c r="Z560" s="19">
        <f t="shared" si="116"/>
        <v>103850.01881355933</v>
      </c>
      <c r="AA560" s="19">
        <f t="shared" si="117"/>
        <v>311549.98118644068</v>
      </c>
      <c r="AB560" s="19">
        <f t="shared" si="118"/>
        <v>103849.98915254239</v>
      </c>
      <c r="AC560" s="19">
        <f t="shared" si="119"/>
        <v>207699.99203389831</v>
      </c>
      <c r="AD560" s="19">
        <f t="shared" si="120"/>
        <v>103849.98915254239</v>
      </c>
      <c r="AE560" s="19">
        <f t="shared" si="121"/>
        <v>103850.00288135592</v>
      </c>
      <c r="AF560" s="19">
        <f t="shared" si="122"/>
        <v>103849.98915254239</v>
      </c>
      <c r="AG560" s="19">
        <f t="shared" si="123"/>
        <v>1.3728813530178741E-2</v>
      </c>
      <c r="AH560" s="19">
        <f t="shared" si="124"/>
        <v>1.3728813530178741E-2</v>
      </c>
      <c r="AI560" s="19">
        <f t="shared" si="125"/>
        <v>0</v>
      </c>
      <c r="AJ560" s="19">
        <f t="shared" si="126"/>
        <v>0</v>
      </c>
      <c r="AK560" s="20">
        <f t="shared" si="127"/>
        <v>0</v>
      </c>
    </row>
    <row r="561" spans="2:37" s="3" customFormat="1" ht="84.75" hidden="1" customHeight="1" outlineLevel="1" x14ac:dyDescent="0.2">
      <c r="B561" s="15" t="s">
        <v>686</v>
      </c>
      <c r="C561" s="16" t="s">
        <v>44</v>
      </c>
      <c r="D561" s="17">
        <v>177</v>
      </c>
      <c r="E561" s="10" t="s">
        <v>505</v>
      </c>
      <c r="F561" s="10" t="s">
        <v>86</v>
      </c>
      <c r="G561" s="11" t="s">
        <v>687</v>
      </c>
      <c r="H561" s="18" t="str">
        <f>IFERROR(INDEX(#REF!,MATCH(G561,#REF!,0)),G561)</f>
        <v>756001026537-УК НТМК</v>
      </c>
      <c r="I561" s="11"/>
      <c r="J561" s="11" t="s">
        <v>279</v>
      </c>
      <c r="K561" s="11"/>
      <c r="L561" s="11" t="s">
        <v>808</v>
      </c>
      <c r="M561" s="11">
        <v>0</v>
      </c>
      <c r="N561" s="19">
        <v>16538.45</v>
      </c>
      <c r="O561" s="19">
        <v>36506.080000000002</v>
      </c>
      <c r="P561" s="19">
        <v>36506.080000000002</v>
      </c>
      <c r="Q561" s="19">
        <v>26606.080000000002</v>
      </c>
      <c r="R561" s="13">
        <f t="shared" si="114"/>
        <v>9900</v>
      </c>
      <c r="S561" s="11"/>
      <c r="T561" s="19">
        <v>1443.75</v>
      </c>
      <c r="U561" s="11"/>
      <c r="V561" s="19">
        <v>36506.080000000002</v>
      </c>
      <c r="W561" s="19">
        <v>28049.83</v>
      </c>
      <c r="X561" s="19">
        <v>8456.25</v>
      </c>
      <c r="Y561" s="19">
        <f t="shared" si="115"/>
        <v>206.24903954802261</v>
      </c>
      <c r="Z561" s="19">
        <f t="shared" si="116"/>
        <v>2474.9951977401133</v>
      </c>
      <c r="AA561" s="19">
        <f t="shared" si="117"/>
        <v>7425.0048022598867</v>
      </c>
      <c r="AB561" s="19">
        <f t="shared" si="118"/>
        <v>2474.9884745762711</v>
      </c>
      <c r="AC561" s="19">
        <f t="shared" si="119"/>
        <v>4950.0163276836156</v>
      </c>
      <c r="AD561" s="19">
        <f t="shared" si="120"/>
        <v>2474.9884745762711</v>
      </c>
      <c r="AE561" s="19">
        <f t="shared" si="121"/>
        <v>2475.0278531073445</v>
      </c>
      <c r="AF561" s="19">
        <f t="shared" si="122"/>
        <v>2474.9884745762711</v>
      </c>
      <c r="AG561" s="19">
        <f t="shared" si="123"/>
        <v>3.9378531073452905E-2</v>
      </c>
      <c r="AH561" s="19">
        <f t="shared" si="124"/>
        <v>3.9378531073452905E-2</v>
      </c>
      <c r="AI561" s="19">
        <f t="shared" si="125"/>
        <v>0</v>
      </c>
      <c r="AJ561" s="19">
        <f t="shared" si="126"/>
        <v>0</v>
      </c>
      <c r="AK561" s="20">
        <f t="shared" si="127"/>
        <v>0</v>
      </c>
    </row>
    <row r="562" spans="2:37" s="3" customFormat="1" ht="84.75" hidden="1" customHeight="1" outlineLevel="1" x14ac:dyDescent="0.2">
      <c r="B562" s="15" t="s">
        <v>686</v>
      </c>
      <c r="C562" s="16" t="s">
        <v>44</v>
      </c>
      <c r="D562" s="17">
        <v>177</v>
      </c>
      <c r="E562" s="10" t="s">
        <v>505</v>
      </c>
      <c r="F562" s="10" t="s">
        <v>86</v>
      </c>
      <c r="G562" s="11" t="s">
        <v>688</v>
      </c>
      <c r="H562" s="18" t="str">
        <f>IFERROR(INDEX(#REF!,MATCH(G562,#REF!,0)),G562)</f>
        <v>756001026538-УК НТМК</v>
      </c>
      <c r="I562" s="11"/>
      <c r="J562" s="11" t="s">
        <v>279</v>
      </c>
      <c r="K562" s="11"/>
      <c r="L562" s="11" t="s">
        <v>808</v>
      </c>
      <c r="M562" s="11">
        <v>0</v>
      </c>
      <c r="N562" s="19">
        <v>16538.45</v>
      </c>
      <c r="O562" s="19">
        <v>36506.080000000002</v>
      </c>
      <c r="P562" s="19">
        <v>36506.080000000002</v>
      </c>
      <c r="Q562" s="19">
        <v>26606.080000000002</v>
      </c>
      <c r="R562" s="13">
        <f t="shared" si="114"/>
        <v>9900</v>
      </c>
      <c r="S562" s="11"/>
      <c r="T562" s="19">
        <v>1443.75</v>
      </c>
      <c r="U562" s="11"/>
      <c r="V562" s="19">
        <v>36506.080000000002</v>
      </c>
      <c r="W562" s="19">
        <v>28049.83</v>
      </c>
      <c r="X562" s="19">
        <v>8456.25</v>
      </c>
      <c r="Y562" s="19">
        <f t="shared" si="115"/>
        <v>206.24903954802261</v>
      </c>
      <c r="Z562" s="19">
        <f t="shared" si="116"/>
        <v>2474.9951977401133</v>
      </c>
      <c r="AA562" s="19">
        <f t="shared" si="117"/>
        <v>7425.0048022598867</v>
      </c>
      <c r="AB562" s="19">
        <f t="shared" si="118"/>
        <v>2474.9884745762711</v>
      </c>
      <c r="AC562" s="19">
        <f t="shared" si="119"/>
        <v>4950.0163276836156</v>
      </c>
      <c r="AD562" s="19">
        <f t="shared" si="120"/>
        <v>2474.9884745762711</v>
      </c>
      <c r="AE562" s="19">
        <f t="shared" si="121"/>
        <v>2475.0278531073445</v>
      </c>
      <c r="AF562" s="19">
        <f t="shared" si="122"/>
        <v>2474.9884745762711</v>
      </c>
      <c r="AG562" s="19">
        <f t="shared" si="123"/>
        <v>3.9378531073452905E-2</v>
      </c>
      <c r="AH562" s="19">
        <f t="shared" si="124"/>
        <v>3.9378531073452905E-2</v>
      </c>
      <c r="AI562" s="19">
        <f t="shared" si="125"/>
        <v>0</v>
      </c>
      <c r="AJ562" s="19">
        <f t="shared" si="126"/>
        <v>0</v>
      </c>
      <c r="AK562" s="20">
        <f t="shared" si="127"/>
        <v>0</v>
      </c>
    </row>
    <row r="563" spans="2:37" s="3" customFormat="1" ht="95.25" hidden="1" customHeight="1" outlineLevel="1" x14ac:dyDescent="0.2">
      <c r="B563" s="15" t="s">
        <v>689</v>
      </c>
      <c r="C563" s="16" t="s">
        <v>44</v>
      </c>
      <c r="D563" s="17">
        <v>177</v>
      </c>
      <c r="E563" s="10" t="s">
        <v>104</v>
      </c>
      <c r="F563" s="10" t="s">
        <v>93</v>
      </c>
      <c r="G563" s="11" t="s">
        <v>690</v>
      </c>
      <c r="H563" s="18" t="str">
        <f>IFERROR(INDEX(#REF!,MATCH(G563,#REF!,0)),G563)</f>
        <v>756001012822-УК НТМК</v>
      </c>
      <c r="I563" s="11"/>
      <c r="J563" s="11" t="s">
        <v>279</v>
      </c>
      <c r="K563" s="11"/>
      <c r="L563" s="11" t="s">
        <v>808</v>
      </c>
      <c r="M563" s="11">
        <v>0</v>
      </c>
      <c r="N563" s="22">
        <v>289</v>
      </c>
      <c r="O563" s="19">
        <v>3244.93</v>
      </c>
      <c r="P563" s="19">
        <v>3244.93</v>
      </c>
      <c r="Q563" s="19">
        <v>2364.9299999999998</v>
      </c>
      <c r="R563" s="13">
        <f t="shared" si="114"/>
        <v>880</v>
      </c>
      <c r="S563" s="11"/>
      <c r="T563" s="22">
        <v>128.31</v>
      </c>
      <c r="U563" s="11"/>
      <c r="V563" s="19">
        <v>3244.93</v>
      </c>
      <c r="W563" s="19">
        <v>2493.2399999999998</v>
      </c>
      <c r="X563" s="22">
        <v>751.69</v>
      </c>
      <c r="Y563" s="19">
        <f t="shared" si="115"/>
        <v>18.332937853107342</v>
      </c>
      <c r="Z563" s="19">
        <f t="shared" si="116"/>
        <v>219.97468926553671</v>
      </c>
      <c r="AA563" s="19">
        <f t="shared" si="117"/>
        <v>660.02531073446335</v>
      </c>
      <c r="AB563" s="19">
        <f t="shared" si="118"/>
        <v>219.99525423728812</v>
      </c>
      <c r="AC563" s="19">
        <f t="shared" si="119"/>
        <v>440.03005649717522</v>
      </c>
      <c r="AD563" s="19">
        <f t="shared" si="120"/>
        <v>219.99525423728812</v>
      </c>
      <c r="AE563" s="19">
        <f t="shared" si="121"/>
        <v>220.0348022598871</v>
      </c>
      <c r="AF563" s="19">
        <f t="shared" si="122"/>
        <v>219.99525423728812</v>
      </c>
      <c r="AG563" s="19">
        <f t="shared" si="123"/>
        <v>3.9548022598978605E-2</v>
      </c>
      <c r="AH563" s="19">
        <f t="shared" si="124"/>
        <v>3.9548022598978605E-2</v>
      </c>
      <c r="AI563" s="19">
        <f t="shared" si="125"/>
        <v>0</v>
      </c>
      <c r="AJ563" s="19">
        <f t="shared" si="126"/>
        <v>0</v>
      </c>
      <c r="AK563" s="20">
        <f t="shared" si="127"/>
        <v>0</v>
      </c>
    </row>
    <row r="564" spans="2:37" s="3" customFormat="1" ht="84.75" hidden="1" customHeight="1" outlineLevel="1" x14ac:dyDescent="0.2">
      <c r="B564" s="15" t="s">
        <v>691</v>
      </c>
      <c r="C564" s="16" t="s">
        <v>44</v>
      </c>
      <c r="D564" s="17">
        <v>189</v>
      </c>
      <c r="E564" s="10" t="s">
        <v>658</v>
      </c>
      <c r="F564" s="10" t="s">
        <v>93</v>
      </c>
      <c r="G564" s="11" t="s">
        <v>692</v>
      </c>
      <c r="H564" s="18" t="str">
        <f>IFERROR(INDEX(#REF!,MATCH(G564,#REF!,0)),G564)</f>
        <v>756001007734-УК НТМК</v>
      </c>
      <c r="I564" s="11"/>
      <c r="J564" s="11" t="s">
        <v>279</v>
      </c>
      <c r="K564" s="11"/>
      <c r="L564" s="11" t="s">
        <v>808</v>
      </c>
      <c r="M564" s="11">
        <v>0</v>
      </c>
      <c r="N564" s="19">
        <v>481424.7</v>
      </c>
      <c r="O564" s="19">
        <v>1111635.07</v>
      </c>
      <c r="P564" s="19">
        <v>1111635.07</v>
      </c>
      <c r="Q564" s="19">
        <v>758735.07</v>
      </c>
      <c r="R564" s="13">
        <f t="shared" si="114"/>
        <v>352900.00000000012</v>
      </c>
      <c r="S564" s="11"/>
      <c r="T564" s="19">
        <v>41171.69</v>
      </c>
      <c r="U564" s="11"/>
      <c r="V564" s="19">
        <v>1111635.07</v>
      </c>
      <c r="W564" s="19">
        <v>799906.76</v>
      </c>
      <c r="X564" s="19">
        <v>311728.31</v>
      </c>
      <c r="Y564" s="19">
        <f t="shared" si="115"/>
        <v>5881.6670370370375</v>
      </c>
      <c r="Z564" s="19">
        <f t="shared" si="116"/>
        <v>70580.025185185194</v>
      </c>
      <c r="AA564" s="19">
        <f t="shared" si="117"/>
        <v>282319.97481481492</v>
      </c>
      <c r="AB564" s="19">
        <f t="shared" si="118"/>
        <v>70580.00444444445</v>
      </c>
      <c r="AC564" s="19">
        <f t="shared" si="119"/>
        <v>211739.97037037049</v>
      </c>
      <c r="AD564" s="19">
        <f t="shared" si="120"/>
        <v>70580.00444444445</v>
      </c>
      <c r="AE564" s="19">
        <f t="shared" si="121"/>
        <v>141159.96592592605</v>
      </c>
      <c r="AF564" s="19">
        <f t="shared" si="122"/>
        <v>70580.00444444445</v>
      </c>
      <c r="AG564" s="19">
        <f t="shared" si="123"/>
        <v>70579.961481481601</v>
      </c>
      <c r="AH564" s="19">
        <f t="shared" si="124"/>
        <v>70579.961481481601</v>
      </c>
      <c r="AI564" s="19">
        <f t="shared" si="125"/>
        <v>0</v>
      </c>
      <c r="AJ564" s="19">
        <f t="shared" si="126"/>
        <v>0</v>
      </c>
      <c r="AK564" s="20">
        <f t="shared" si="127"/>
        <v>0</v>
      </c>
    </row>
    <row r="565" spans="2:37" s="3" customFormat="1" ht="84.75" hidden="1" customHeight="1" outlineLevel="1" x14ac:dyDescent="0.2">
      <c r="B565" s="15" t="s">
        <v>693</v>
      </c>
      <c r="C565" s="16" t="s">
        <v>44</v>
      </c>
      <c r="D565" s="17">
        <v>189</v>
      </c>
      <c r="E565" s="10" t="s">
        <v>175</v>
      </c>
      <c r="F565" s="10" t="s">
        <v>81</v>
      </c>
      <c r="G565" s="11" t="s">
        <v>694</v>
      </c>
      <c r="H565" s="18" t="str">
        <f>IFERROR(INDEX(#REF!,MATCH(G565,#REF!,0)),G565)</f>
        <v>54990-УК КГОК</v>
      </c>
      <c r="I565" s="11"/>
      <c r="J565" s="11" t="s">
        <v>279</v>
      </c>
      <c r="K565" s="11"/>
      <c r="L565" s="11" t="s">
        <v>1407</v>
      </c>
      <c r="M565" s="11">
        <v>0</v>
      </c>
      <c r="N565" s="19">
        <v>112202</v>
      </c>
      <c r="O565" s="19">
        <v>215775.1</v>
      </c>
      <c r="P565" s="19">
        <v>215775.1</v>
      </c>
      <c r="Q565" s="19">
        <v>147275.1</v>
      </c>
      <c r="R565" s="13">
        <f t="shared" si="114"/>
        <v>68500</v>
      </c>
      <c r="S565" s="11"/>
      <c r="T565" s="19">
        <v>7991.69</v>
      </c>
      <c r="U565" s="11"/>
      <c r="V565" s="19">
        <v>215775.1</v>
      </c>
      <c r="W565" s="19">
        <v>155266.79</v>
      </c>
      <c r="X565" s="19">
        <v>60508.31</v>
      </c>
      <c r="Y565" s="19">
        <f t="shared" si="115"/>
        <v>1141.6671957671958</v>
      </c>
      <c r="Z565" s="19">
        <f t="shared" si="116"/>
        <v>13700.02597883598</v>
      </c>
      <c r="AA565" s="19">
        <f t="shared" si="117"/>
        <v>54799.974021164016</v>
      </c>
      <c r="AB565" s="19">
        <f t="shared" si="118"/>
        <v>13700.006349206349</v>
      </c>
      <c r="AC565" s="19">
        <f t="shared" si="119"/>
        <v>41099.967671957667</v>
      </c>
      <c r="AD565" s="19">
        <f t="shared" si="120"/>
        <v>13700.006349206349</v>
      </c>
      <c r="AE565" s="19">
        <f t="shared" si="121"/>
        <v>27399.961322751318</v>
      </c>
      <c r="AF565" s="19">
        <f t="shared" si="122"/>
        <v>13700.006349206349</v>
      </c>
      <c r="AG565" s="19">
        <f t="shared" si="123"/>
        <v>13699.954973544969</v>
      </c>
      <c r="AH565" s="19">
        <f t="shared" si="124"/>
        <v>13699.954973544969</v>
      </c>
      <c r="AI565" s="19">
        <f t="shared" si="125"/>
        <v>0</v>
      </c>
      <c r="AJ565" s="19">
        <f t="shared" si="126"/>
        <v>0</v>
      </c>
      <c r="AK565" s="20">
        <f t="shared" si="127"/>
        <v>0</v>
      </c>
    </row>
    <row r="566" spans="2:37" s="3" customFormat="1" ht="84.75" hidden="1" customHeight="1" outlineLevel="1" x14ac:dyDescent="0.2">
      <c r="B566" s="15" t="s">
        <v>693</v>
      </c>
      <c r="C566" s="16" t="s">
        <v>44</v>
      </c>
      <c r="D566" s="17">
        <v>189</v>
      </c>
      <c r="E566" s="10" t="s">
        <v>175</v>
      </c>
      <c r="F566" s="10" t="s">
        <v>81</v>
      </c>
      <c r="G566" s="11" t="s">
        <v>695</v>
      </c>
      <c r="H566" s="18" t="str">
        <f>IFERROR(INDEX(#REF!,MATCH(G566,#REF!,0)),G566)</f>
        <v>54991-УК КГОК</v>
      </c>
      <c r="I566" s="11"/>
      <c r="J566" s="11" t="s">
        <v>279</v>
      </c>
      <c r="K566" s="11"/>
      <c r="L566" s="11" t="s">
        <v>1407</v>
      </c>
      <c r="M566" s="11">
        <v>0</v>
      </c>
      <c r="N566" s="19">
        <v>112202</v>
      </c>
      <c r="O566" s="19">
        <v>215775.1</v>
      </c>
      <c r="P566" s="19">
        <v>215775.1</v>
      </c>
      <c r="Q566" s="19">
        <v>147275.1</v>
      </c>
      <c r="R566" s="13">
        <f t="shared" si="114"/>
        <v>68500</v>
      </c>
      <c r="S566" s="11"/>
      <c r="T566" s="19">
        <v>7991.69</v>
      </c>
      <c r="U566" s="11"/>
      <c r="V566" s="19">
        <v>215775.1</v>
      </c>
      <c r="W566" s="19">
        <v>155266.79</v>
      </c>
      <c r="X566" s="19">
        <v>60508.31</v>
      </c>
      <c r="Y566" s="19">
        <f t="shared" si="115"/>
        <v>1141.6671957671958</v>
      </c>
      <c r="Z566" s="19">
        <f t="shared" si="116"/>
        <v>13700.02597883598</v>
      </c>
      <c r="AA566" s="19">
        <f t="shared" si="117"/>
        <v>54799.974021164016</v>
      </c>
      <c r="AB566" s="19">
        <f t="shared" si="118"/>
        <v>13700.006349206349</v>
      </c>
      <c r="AC566" s="19">
        <f t="shared" si="119"/>
        <v>41099.967671957667</v>
      </c>
      <c r="AD566" s="19">
        <f t="shared" si="120"/>
        <v>13700.006349206349</v>
      </c>
      <c r="AE566" s="19">
        <f t="shared" si="121"/>
        <v>27399.961322751318</v>
      </c>
      <c r="AF566" s="19">
        <f t="shared" si="122"/>
        <v>13700.006349206349</v>
      </c>
      <c r="AG566" s="19">
        <f t="shared" si="123"/>
        <v>13699.954973544969</v>
      </c>
      <c r="AH566" s="19">
        <f t="shared" si="124"/>
        <v>13699.954973544969</v>
      </c>
      <c r="AI566" s="19">
        <f t="shared" si="125"/>
        <v>0</v>
      </c>
      <c r="AJ566" s="19">
        <f t="shared" si="126"/>
        <v>0</v>
      </c>
      <c r="AK566" s="20">
        <f t="shared" si="127"/>
        <v>0</v>
      </c>
    </row>
    <row r="567" spans="2:37" s="3" customFormat="1" ht="84.75" hidden="1" customHeight="1" outlineLevel="1" x14ac:dyDescent="0.2">
      <c r="B567" s="15" t="s">
        <v>693</v>
      </c>
      <c r="C567" s="16" t="s">
        <v>44</v>
      </c>
      <c r="D567" s="17">
        <v>189</v>
      </c>
      <c r="E567" s="10" t="s">
        <v>175</v>
      </c>
      <c r="F567" s="10" t="s">
        <v>81</v>
      </c>
      <c r="G567" s="11" t="s">
        <v>696</v>
      </c>
      <c r="H567" s="18" t="str">
        <f>IFERROR(INDEX(#REF!,MATCH(G567,#REF!,0)),G567)</f>
        <v>54992-УК КГОК</v>
      </c>
      <c r="I567" s="11"/>
      <c r="J567" s="11" t="s">
        <v>279</v>
      </c>
      <c r="K567" s="11"/>
      <c r="L567" s="11" t="s">
        <v>1407</v>
      </c>
      <c r="M567" s="11">
        <v>0</v>
      </c>
      <c r="N567" s="19">
        <v>112202</v>
      </c>
      <c r="O567" s="19">
        <v>215775.1</v>
      </c>
      <c r="P567" s="19">
        <v>215775.1</v>
      </c>
      <c r="Q567" s="19">
        <v>147275.1</v>
      </c>
      <c r="R567" s="13">
        <f t="shared" si="114"/>
        <v>68500</v>
      </c>
      <c r="S567" s="11"/>
      <c r="T567" s="19">
        <v>7991.69</v>
      </c>
      <c r="U567" s="11"/>
      <c r="V567" s="19">
        <v>215775.1</v>
      </c>
      <c r="W567" s="19">
        <v>155266.79</v>
      </c>
      <c r="X567" s="19">
        <v>60508.31</v>
      </c>
      <c r="Y567" s="19">
        <f t="shared" si="115"/>
        <v>1141.6671957671958</v>
      </c>
      <c r="Z567" s="19">
        <f t="shared" si="116"/>
        <v>13700.02597883598</v>
      </c>
      <c r="AA567" s="19">
        <f t="shared" si="117"/>
        <v>54799.974021164016</v>
      </c>
      <c r="AB567" s="19">
        <f t="shared" si="118"/>
        <v>13700.006349206349</v>
      </c>
      <c r="AC567" s="19">
        <f t="shared" si="119"/>
        <v>41099.967671957667</v>
      </c>
      <c r="AD567" s="19">
        <f t="shared" si="120"/>
        <v>13700.006349206349</v>
      </c>
      <c r="AE567" s="19">
        <f t="shared" si="121"/>
        <v>27399.961322751318</v>
      </c>
      <c r="AF567" s="19">
        <f t="shared" si="122"/>
        <v>13700.006349206349</v>
      </c>
      <c r="AG567" s="19">
        <f t="shared" si="123"/>
        <v>13699.954973544969</v>
      </c>
      <c r="AH567" s="19">
        <f t="shared" si="124"/>
        <v>13699.954973544969</v>
      </c>
      <c r="AI567" s="19">
        <f t="shared" si="125"/>
        <v>0</v>
      </c>
      <c r="AJ567" s="19">
        <f t="shared" si="126"/>
        <v>0</v>
      </c>
      <c r="AK567" s="20">
        <f t="shared" si="127"/>
        <v>0</v>
      </c>
    </row>
    <row r="568" spans="2:37" s="3" customFormat="1" ht="42.75" hidden="1" customHeight="1" outlineLevel="1" x14ac:dyDescent="0.2">
      <c r="B568" s="15" t="s">
        <v>697</v>
      </c>
      <c r="C568" s="16" t="s">
        <v>44</v>
      </c>
      <c r="D568" s="17">
        <v>177</v>
      </c>
      <c r="E568" s="10" t="s">
        <v>100</v>
      </c>
      <c r="F568" s="10" t="s">
        <v>93</v>
      </c>
      <c r="G568" s="11" t="s">
        <v>698</v>
      </c>
      <c r="H568" s="18" t="str">
        <f>IFERROR(INDEX(#REF!,MATCH(G568,#REF!,0)),G568)</f>
        <v>200315-УК ВГОК</v>
      </c>
      <c r="I568" s="11"/>
      <c r="J568" s="11" t="s">
        <v>279</v>
      </c>
      <c r="K568" s="11"/>
      <c r="L568" s="11" t="s">
        <v>1211</v>
      </c>
      <c r="M568" s="11">
        <v>0</v>
      </c>
      <c r="N568" s="19">
        <v>594138.05000000005</v>
      </c>
      <c r="O568" s="19">
        <v>2459193.6</v>
      </c>
      <c r="P568" s="19">
        <v>2459193.6</v>
      </c>
      <c r="Q568" s="19">
        <v>1792293.6</v>
      </c>
      <c r="R568" s="13">
        <f t="shared" si="114"/>
        <v>666900</v>
      </c>
      <c r="S568" s="11"/>
      <c r="T568" s="19">
        <v>97256.25</v>
      </c>
      <c r="U568" s="11"/>
      <c r="V568" s="19">
        <v>2459193.6</v>
      </c>
      <c r="W568" s="19">
        <v>1889549.85</v>
      </c>
      <c r="X568" s="19">
        <v>569643.75</v>
      </c>
      <c r="Y568" s="19">
        <f t="shared" si="115"/>
        <v>13893.749152542374</v>
      </c>
      <c r="Z568" s="19">
        <f t="shared" si="116"/>
        <v>166724.99576271186</v>
      </c>
      <c r="AA568" s="19">
        <f t="shared" si="117"/>
        <v>500175.00423728814</v>
      </c>
      <c r="AB568" s="19">
        <f t="shared" si="118"/>
        <v>166724.98983050848</v>
      </c>
      <c r="AC568" s="19">
        <f t="shared" si="119"/>
        <v>333450.01440677966</v>
      </c>
      <c r="AD568" s="19">
        <f t="shared" si="120"/>
        <v>166724.98983050848</v>
      </c>
      <c r="AE568" s="19">
        <f t="shared" si="121"/>
        <v>166725.02457627119</v>
      </c>
      <c r="AF568" s="19">
        <f t="shared" si="122"/>
        <v>166724.98983050848</v>
      </c>
      <c r="AG568" s="19">
        <f t="shared" si="123"/>
        <v>3.474576270673424E-2</v>
      </c>
      <c r="AH568" s="19">
        <f t="shared" si="124"/>
        <v>3.474576270673424E-2</v>
      </c>
      <c r="AI568" s="19">
        <f t="shared" si="125"/>
        <v>0</v>
      </c>
      <c r="AJ568" s="19">
        <f t="shared" si="126"/>
        <v>0</v>
      </c>
      <c r="AK568" s="20">
        <f t="shared" si="127"/>
        <v>0</v>
      </c>
    </row>
    <row r="569" spans="2:37" s="3" customFormat="1" ht="42.75" hidden="1" customHeight="1" outlineLevel="1" x14ac:dyDescent="0.2">
      <c r="B569" s="15" t="s">
        <v>699</v>
      </c>
      <c r="C569" s="16" t="s">
        <v>44</v>
      </c>
      <c r="D569" s="17">
        <v>165</v>
      </c>
      <c r="E569" s="10" t="s">
        <v>100</v>
      </c>
      <c r="F569" s="10" t="s">
        <v>93</v>
      </c>
      <c r="G569" s="11" t="s">
        <v>700</v>
      </c>
      <c r="H569" s="18" t="str">
        <f>IFERROR(INDEX(#REF!,MATCH(G569,#REF!,0)),G569)</f>
        <v>200314-УК ВГОК</v>
      </c>
      <c r="I569" s="11"/>
      <c r="J569" s="11" t="s">
        <v>279</v>
      </c>
      <c r="K569" s="11"/>
      <c r="L569" s="11" t="s">
        <v>1407</v>
      </c>
      <c r="M569" s="11">
        <v>0</v>
      </c>
      <c r="N569" s="19">
        <v>40535.69</v>
      </c>
      <c r="O569" s="19">
        <v>131999.98000000001</v>
      </c>
      <c r="P569" s="19">
        <v>131999.98000000001</v>
      </c>
      <c r="Q569" s="19">
        <v>103199.98</v>
      </c>
      <c r="R569" s="13">
        <f t="shared" si="114"/>
        <v>28800.000000000015</v>
      </c>
      <c r="S569" s="11"/>
      <c r="T569" s="19">
        <v>5600</v>
      </c>
      <c r="U569" s="11"/>
      <c r="V569" s="19">
        <v>131999.98000000001</v>
      </c>
      <c r="W569" s="19">
        <v>108799.98</v>
      </c>
      <c r="X569" s="19">
        <v>23200</v>
      </c>
      <c r="Y569" s="19">
        <f t="shared" si="115"/>
        <v>799.99987878787886</v>
      </c>
      <c r="Z569" s="19">
        <f t="shared" si="116"/>
        <v>9599.9993939393935</v>
      </c>
      <c r="AA569" s="19">
        <f t="shared" si="117"/>
        <v>19200.000606060621</v>
      </c>
      <c r="AB569" s="19">
        <f t="shared" si="118"/>
        <v>9599.9985454545458</v>
      </c>
      <c r="AC569" s="19">
        <f t="shared" si="119"/>
        <v>9600.0020606060752</v>
      </c>
      <c r="AD569" s="19">
        <f t="shared" si="120"/>
        <v>9599.9985454545458</v>
      </c>
      <c r="AE569" s="19">
        <f t="shared" si="121"/>
        <v>3.515151529427385E-3</v>
      </c>
      <c r="AF569" s="19">
        <f t="shared" si="122"/>
        <v>3.515151529427385E-3</v>
      </c>
      <c r="AG569" s="19">
        <f t="shared" si="123"/>
        <v>0</v>
      </c>
      <c r="AH569" s="19">
        <f t="shared" si="124"/>
        <v>0</v>
      </c>
      <c r="AI569" s="19">
        <f t="shared" si="125"/>
        <v>0</v>
      </c>
      <c r="AJ569" s="19">
        <f t="shared" si="126"/>
        <v>0</v>
      </c>
      <c r="AK569" s="20">
        <f t="shared" si="127"/>
        <v>0</v>
      </c>
    </row>
    <row r="570" spans="2:37" s="3" customFormat="1" ht="84.75" hidden="1" customHeight="1" outlineLevel="1" x14ac:dyDescent="0.2">
      <c r="B570" s="15" t="s">
        <v>701</v>
      </c>
      <c r="C570" s="16" t="s">
        <v>44</v>
      </c>
      <c r="D570" s="17">
        <v>189</v>
      </c>
      <c r="E570" s="10" t="s">
        <v>673</v>
      </c>
      <c r="F570" s="10" t="s">
        <v>67</v>
      </c>
      <c r="G570" s="11" t="s">
        <v>702</v>
      </c>
      <c r="H570" s="18" t="str">
        <f>IFERROR(INDEX(#REF!,MATCH(G570,#REF!,0)),G570)</f>
        <v>8307-УК ВГОК</v>
      </c>
      <c r="I570" s="11"/>
      <c r="J570" s="11" t="s">
        <v>279</v>
      </c>
      <c r="K570" s="11"/>
      <c r="L570" s="11" t="s">
        <v>1407</v>
      </c>
      <c r="M570" s="11">
        <v>0</v>
      </c>
      <c r="N570" s="19">
        <v>2515.42</v>
      </c>
      <c r="O570" s="19">
        <v>5354.94</v>
      </c>
      <c r="P570" s="19">
        <v>5354.94</v>
      </c>
      <c r="Q570" s="19">
        <v>3654.94</v>
      </c>
      <c r="R570" s="13">
        <f t="shared" si="114"/>
        <v>1699.9999999999995</v>
      </c>
      <c r="S570" s="11"/>
      <c r="T570" s="22">
        <v>198.31</v>
      </c>
      <c r="U570" s="11"/>
      <c r="V570" s="19">
        <v>5354.94</v>
      </c>
      <c r="W570" s="19">
        <v>3853.25</v>
      </c>
      <c r="X570" s="19">
        <v>1501.69</v>
      </c>
      <c r="Y570" s="19">
        <f t="shared" si="115"/>
        <v>28.333015873015871</v>
      </c>
      <c r="Z570" s="19">
        <f t="shared" si="116"/>
        <v>339.97507936507935</v>
      </c>
      <c r="AA570" s="19">
        <f t="shared" si="117"/>
        <v>1360.0249206349201</v>
      </c>
      <c r="AB570" s="19">
        <f t="shared" si="118"/>
        <v>339.99619047619046</v>
      </c>
      <c r="AC570" s="19">
        <f t="shared" si="119"/>
        <v>1020.0287301587297</v>
      </c>
      <c r="AD570" s="19">
        <f t="shared" si="120"/>
        <v>339.99619047619046</v>
      </c>
      <c r="AE570" s="19">
        <f t="shared" si="121"/>
        <v>680.03253968253921</v>
      </c>
      <c r="AF570" s="19">
        <f t="shared" si="122"/>
        <v>339.99619047619046</v>
      </c>
      <c r="AG570" s="19">
        <f t="shared" si="123"/>
        <v>340.03634920634875</v>
      </c>
      <c r="AH570" s="19">
        <f t="shared" si="124"/>
        <v>339.99619047619046</v>
      </c>
      <c r="AI570" s="19">
        <f t="shared" si="125"/>
        <v>4.0158730158282196E-2</v>
      </c>
      <c r="AJ570" s="19">
        <f t="shared" si="126"/>
        <v>4.0158730158282196E-2</v>
      </c>
      <c r="AK570" s="20">
        <f t="shared" si="127"/>
        <v>0</v>
      </c>
    </row>
    <row r="571" spans="2:37" s="3" customFormat="1" ht="84.75" hidden="1" customHeight="1" outlineLevel="1" x14ac:dyDescent="0.2">
      <c r="B571" s="15" t="s">
        <v>703</v>
      </c>
      <c r="C571" s="16" t="s">
        <v>44</v>
      </c>
      <c r="D571" s="17">
        <v>240</v>
      </c>
      <c r="E571" s="10" t="s">
        <v>109</v>
      </c>
      <c r="F571" s="10" t="s">
        <v>93</v>
      </c>
      <c r="G571" s="11" t="s">
        <v>704</v>
      </c>
      <c r="H571" s="18" t="str">
        <f>IFERROR(INDEX(#REF!,MATCH(G571,#REF!,0)),G571)</f>
        <v>8220-УК ВГОК</v>
      </c>
      <c r="I571" s="11"/>
      <c r="J571" s="11" t="s">
        <v>279</v>
      </c>
      <c r="K571" s="11"/>
      <c r="L571" s="11" t="s">
        <v>808</v>
      </c>
      <c r="M571" s="11">
        <v>0</v>
      </c>
      <c r="N571" s="19">
        <v>3362</v>
      </c>
      <c r="O571" s="19">
        <v>4541.07</v>
      </c>
      <c r="P571" s="19">
        <v>4541.07</v>
      </c>
      <c r="Q571" s="19">
        <v>2441.0700000000002</v>
      </c>
      <c r="R571" s="13">
        <f t="shared" si="114"/>
        <v>2099.9999999999995</v>
      </c>
      <c r="S571" s="11"/>
      <c r="T571" s="22">
        <v>132.44</v>
      </c>
      <c r="U571" s="11"/>
      <c r="V571" s="19">
        <v>4541.07</v>
      </c>
      <c r="W571" s="19">
        <v>2573.5100000000002</v>
      </c>
      <c r="X571" s="19">
        <v>1967.56</v>
      </c>
      <c r="Y571" s="19">
        <f t="shared" si="115"/>
        <v>18.921125</v>
      </c>
      <c r="Z571" s="19">
        <f t="shared" si="116"/>
        <v>227.045625</v>
      </c>
      <c r="AA571" s="19">
        <f t="shared" si="117"/>
        <v>1872.9543749999996</v>
      </c>
      <c r="AB571" s="19">
        <f t="shared" si="118"/>
        <v>227.05349999999999</v>
      </c>
      <c r="AC571" s="19">
        <f t="shared" si="119"/>
        <v>1645.9008749999996</v>
      </c>
      <c r="AD571" s="19">
        <f t="shared" si="120"/>
        <v>227.05349999999999</v>
      </c>
      <c r="AE571" s="19">
        <f t="shared" si="121"/>
        <v>1418.8473749999996</v>
      </c>
      <c r="AF571" s="19">
        <f t="shared" si="122"/>
        <v>227.05349999999999</v>
      </c>
      <c r="AG571" s="19">
        <f t="shared" si="123"/>
        <v>1191.7938749999996</v>
      </c>
      <c r="AH571" s="19">
        <f t="shared" si="124"/>
        <v>227.05349999999999</v>
      </c>
      <c r="AI571" s="19">
        <f t="shared" si="125"/>
        <v>964.74037499999963</v>
      </c>
      <c r="AJ571" s="19">
        <f t="shared" si="126"/>
        <v>227.05349999999999</v>
      </c>
      <c r="AK571" s="20">
        <f t="shared" si="127"/>
        <v>737.68687499999965</v>
      </c>
    </row>
    <row r="572" spans="2:37" s="3" customFormat="1" ht="63.75" hidden="1" customHeight="1" outlineLevel="1" x14ac:dyDescent="0.2">
      <c r="B572" s="15" t="s">
        <v>705</v>
      </c>
      <c r="C572" s="16" t="s">
        <v>44</v>
      </c>
      <c r="D572" s="17">
        <v>240</v>
      </c>
      <c r="E572" s="10" t="s">
        <v>706</v>
      </c>
      <c r="F572" s="10" t="s">
        <v>81</v>
      </c>
      <c r="G572" s="11" t="s">
        <v>707</v>
      </c>
      <c r="H572" s="18" t="str">
        <f>IFERROR(INDEX(#REF!,MATCH(G572,#REF!,0)),G572)</f>
        <v>8077-УК ВГОК</v>
      </c>
      <c r="I572" s="11"/>
      <c r="J572" s="11" t="s">
        <v>279</v>
      </c>
      <c r="K572" s="11"/>
      <c r="L572" s="11" t="s">
        <v>808</v>
      </c>
      <c r="M572" s="11">
        <v>0</v>
      </c>
      <c r="N572" s="19">
        <v>60593.22</v>
      </c>
      <c r="O572" s="19">
        <v>41730.06</v>
      </c>
      <c r="P572" s="19">
        <v>41730.06</v>
      </c>
      <c r="Q572" s="19">
        <v>22430.06</v>
      </c>
      <c r="R572" s="13">
        <f t="shared" si="114"/>
        <v>19299.999999999996</v>
      </c>
      <c r="S572" s="11"/>
      <c r="T572" s="19">
        <v>1217.1600000000001</v>
      </c>
      <c r="U572" s="11"/>
      <c r="V572" s="19">
        <v>41730.06</v>
      </c>
      <c r="W572" s="19">
        <v>23647.22</v>
      </c>
      <c r="X572" s="19">
        <v>18082.84</v>
      </c>
      <c r="Y572" s="19">
        <f t="shared" si="115"/>
        <v>173.87524999999999</v>
      </c>
      <c r="Z572" s="19">
        <f t="shared" si="116"/>
        <v>2086.5362500000001</v>
      </c>
      <c r="AA572" s="19">
        <f t="shared" si="117"/>
        <v>17213.463749999995</v>
      </c>
      <c r="AB572" s="19">
        <f t="shared" si="118"/>
        <v>2086.5029999999997</v>
      </c>
      <c r="AC572" s="19">
        <f t="shared" si="119"/>
        <v>15126.960749999995</v>
      </c>
      <c r="AD572" s="19">
        <f t="shared" si="120"/>
        <v>2086.5029999999997</v>
      </c>
      <c r="AE572" s="19">
        <f t="shared" si="121"/>
        <v>13040.457749999994</v>
      </c>
      <c r="AF572" s="19">
        <f t="shared" si="122"/>
        <v>2086.5029999999997</v>
      </c>
      <c r="AG572" s="19">
        <f t="shared" si="123"/>
        <v>10953.954749999994</v>
      </c>
      <c r="AH572" s="19">
        <f t="shared" si="124"/>
        <v>2086.5029999999997</v>
      </c>
      <c r="AI572" s="19">
        <f t="shared" si="125"/>
        <v>8867.4517499999929</v>
      </c>
      <c r="AJ572" s="19">
        <f t="shared" si="126"/>
        <v>2086.5029999999997</v>
      </c>
      <c r="AK572" s="20">
        <f t="shared" si="127"/>
        <v>6780.9487499999932</v>
      </c>
    </row>
    <row r="573" spans="2:37" s="3" customFormat="1" ht="42.75" hidden="1" customHeight="1" outlineLevel="1" x14ac:dyDescent="0.2">
      <c r="B573" s="15" t="s">
        <v>708</v>
      </c>
      <c r="C573" s="16" t="s">
        <v>44</v>
      </c>
      <c r="D573" s="17">
        <v>270</v>
      </c>
      <c r="E573" s="10" t="s">
        <v>709</v>
      </c>
      <c r="F573" s="10" t="s">
        <v>120</v>
      </c>
      <c r="G573" s="21">
        <v>34426</v>
      </c>
      <c r="H573" s="18">
        <f>IFERROR(INDEX(#REF!,MATCH(G573,#REF!,0)),G573)</f>
        <v>34426</v>
      </c>
      <c r="I573" s="11"/>
      <c r="J573" s="11" t="s">
        <v>710</v>
      </c>
      <c r="K573" s="11"/>
      <c r="L573" s="11" t="s">
        <v>808</v>
      </c>
      <c r="M573" s="11">
        <v>0</v>
      </c>
      <c r="N573" s="19">
        <v>244587.07</v>
      </c>
      <c r="O573" s="19">
        <v>7630283.96</v>
      </c>
      <c r="P573" s="19">
        <v>7630283.96</v>
      </c>
      <c r="Q573" s="19">
        <v>3504283.96</v>
      </c>
      <c r="R573" s="13">
        <f t="shared" si="114"/>
        <v>4126000</v>
      </c>
      <c r="S573" s="11"/>
      <c r="T573" s="19">
        <v>197822.17</v>
      </c>
      <c r="U573" s="11"/>
      <c r="V573" s="19">
        <v>7630283.96</v>
      </c>
      <c r="W573" s="19">
        <v>3702106.13</v>
      </c>
      <c r="X573" s="19">
        <v>3928177.83</v>
      </c>
      <c r="Y573" s="19">
        <f t="shared" si="115"/>
        <v>28260.310962962962</v>
      </c>
      <c r="Z573" s="19">
        <f t="shared" si="116"/>
        <v>339123.72481481486</v>
      </c>
      <c r="AA573" s="19">
        <f t="shared" si="117"/>
        <v>3786876.275185185</v>
      </c>
      <c r="AB573" s="19">
        <f t="shared" si="118"/>
        <v>339123.73155555554</v>
      </c>
      <c r="AC573" s="19">
        <f t="shared" si="119"/>
        <v>3447752.5436296295</v>
      </c>
      <c r="AD573" s="19">
        <f t="shared" si="120"/>
        <v>339123.73155555554</v>
      </c>
      <c r="AE573" s="19">
        <f t="shared" si="121"/>
        <v>3108628.8120740741</v>
      </c>
      <c r="AF573" s="19">
        <f t="shared" si="122"/>
        <v>339123.73155555554</v>
      </c>
      <c r="AG573" s="19">
        <f t="shared" si="123"/>
        <v>2769505.0805185186</v>
      </c>
      <c r="AH573" s="19">
        <f t="shared" si="124"/>
        <v>339123.73155555554</v>
      </c>
      <c r="AI573" s="19">
        <f t="shared" si="125"/>
        <v>2430381.3489629631</v>
      </c>
      <c r="AJ573" s="19">
        <f t="shared" si="126"/>
        <v>339123.73155555554</v>
      </c>
      <c r="AK573" s="20">
        <f t="shared" si="127"/>
        <v>2091257.6174074076</v>
      </c>
    </row>
    <row r="574" spans="2:37" s="3" customFormat="1" ht="63.75" hidden="1" customHeight="1" outlineLevel="1" x14ac:dyDescent="0.2">
      <c r="B574" s="15" t="s">
        <v>711</v>
      </c>
      <c r="C574" s="16" t="s">
        <v>44</v>
      </c>
      <c r="D574" s="17">
        <v>184</v>
      </c>
      <c r="E574" s="10" t="s">
        <v>56</v>
      </c>
      <c r="F574" s="10" t="s">
        <v>57</v>
      </c>
      <c r="G574" s="21">
        <v>34425</v>
      </c>
      <c r="H574" s="18">
        <f>IFERROR(INDEX(#REF!,MATCH(G574,#REF!,0)),G574)</f>
        <v>34425</v>
      </c>
      <c r="I574" s="11"/>
      <c r="J574" s="11" t="s">
        <v>712</v>
      </c>
      <c r="K574" s="11"/>
      <c r="L574" s="11" t="s">
        <v>808</v>
      </c>
      <c r="M574" s="11">
        <v>0</v>
      </c>
      <c r="N574" s="19">
        <v>6845328.3399999999</v>
      </c>
      <c r="O574" s="19">
        <v>16011986.5</v>
      </c>
      <c r="P574" s="19">
        <v>16011986.5</v>
      </c>
      <c r="Q574" s="19">
        <v>10790686.5</v>
      </c>
      <c r="R574" s="13">
        <f t="shared" si="114"/>
        <v>5221300</v>
      </c>
      <c r="S574" s="11"/>
      <c r="T574" s="19">
        <v>609151.68999999994</v>
      </c>
      <c r="U574" s="11"/>
      <c r="V574" s="19">
        <v>16011986.5</v>
      </c>
      <c r="W574" s="19">
        <v>11399838.189999999</v>
      </c>
      <c r="X574" s="19">
        <v>4612148.3099999996</v>
      </c>
      <c r="Y574" s="19">
        <f t="shared" si="115"/>
        <v>87021.665760869568</v>
      </c>
      <c r="Z574" s="19">
        <f t="shared" si="116"/>
        <v>1044260.0188043478</v>
      </c>
      <c r="AA574" s="19">
        <f t="shared" si="117"/>
        <v>4177039.9811956519</v>
      </c>
      <c r="AB574" s="19">
        <f t="shared" si="118"/>
        <v>1044259.9891304348</v>
      </c>
      <c r="AC574" s="19">
        <f t="shared" si="119"/>
        <v>3132779.9920652173</v>
      </c>
      <c r="AD574" s="19">
        <f t="shared" si="120"/>
        <v>1044259.9891304348</v>
      </c>
      <c r="AE574" s="19">
        <f t="shared" si="121"/>
        <v>2088520.0029347825</v>
      </c>
      <c r="AF574" s="19">
        <f t="shared" si="122"/>
        <v>1044259.9891304348</v>
      </c>
      <c r="AG574" s="19">
        <f t="shared" si="123"/>
        <v>1044260.0138043477</v>
      </c>
      <c r="AH574" s="19">
        <f t="shared" si="124"/>
        <v>1044259.9891304348</v>
      </c>
      <c r="AI574" s="19">
        <f t="shared" si="125"/>
        <v>2.4673912907019258E-2</v>
      </c>
      <c r="AJ574" s="19">
        <f t="shared" si="126"/>
        <v>2.4673912907019258E-2</v>
      </c>
      <c r="AK574" s="20">
        <f t="shared" si="127"/>
        <v>0</v>
      </c>
    </row>
    <row r="575" spans="2:37" s="3" customFormat="1" ht="95.25" hidden="1" customHeight="1" outlineLevel="1" x14ac:dyDescent="0.2">
      <c r="B575" s="15" t="s">
        <v>713</v>
      </c>
      <c r="C575" s="16" t="s">
        <v>44</v>
      </c>
      <c r="D575" s="17">
        <v>181</v>
      </c>
      <c r="E575" s="10" t="s">
        <v>104</v>
      </c>
      <c r="F575" s="10" t="s">
        <v>93</v>
      </c>
      <c r="G575" s="21">
        <v>37058</v>
      </c>
      <c r="H575" s="18">
        <f>IFERROR(INDEX(#REF!,MATCH(G575,#REF!,0)),G575)</f>
        <v>37058</v>
      </c>
      <c r="I575" s="11"/>
      <c r="J575" s="11" t="s">
        <v>714</v>
      </c>
      <c r="K575" s="11"/>
      <c r="L575" s="11" t="s">
        <v>808</v>
      </c>
      <c r="M575" s="11">
        <v>0</v>
      </c>
      <c r="N575" s="19">
        <v>2474576.2000000002</v>
      </c>
      <c r="O575" s="19">
        <v>6550993.5199999996</v>
      </c>
      <c r="P575" s="19">
        <v>6550993.5199999996</v>
      </c>
      <c r="Q575" s="19">
        <v>4379393.5199999996</v>
      </c>
      <c r="R575" s="13">
        <f t="shared" si="114"/>
        <v>2171600</v>
      </c>
      <c r="S575" s="11"/>
      <c r="T575" s="19">
        <v>253353.31</v>
      </c>
      <c r="U575" s="11"/>
      <c r="V575" s="19">
        <v>6550993.5199999996</v>
      </c>
      <c r="W575" s="19">
        <v>4632746.83</v>
      </c>
      <c r="X575" s="19">
        <v>1918246.69</v>
      </c>
      <c r="Y575" s="19">
        <f t="shared" si="115"/>
        <v>36193.334364640883</v>
      </c>
      <c r="Z575" s="19">
        <f t="shared" si="116"/>
        <v>434319.98182320443</v>
      </c>
      <c r="AA575" s="19">
        <f t="shared" si="117"/>
        <v>1737280.0181767954</v>
      </c>
      <c r="AB575" s="19">
        <f t="shared" si="118"/>
        <v>434320.01237569063</v>
      </c>
      <c r="AC575" s="19">
        <f t="shared" si="119"/>
        <v>1302960.0058011049</v>
      </c>
      <c r="AD575" s="19">
        <f t="shared" si="120"/>
        <v>434320.01237569063</v>
      </c>
      <c r="AE575" s="19">
        <f t="shared" si="121"/>
        <v>868639.99342541432</v>
      </c>
      <c r="AF575" s="19">
        <f t="shared" si="122"/>
        <v>434320.01237569063</v>
      </c>
      <c r="AG575" s="19">
        <f t="shared" si="123"/>
        <v>434319.98104972369</v>
      </c>
      <c r="AH575" s="19">
        <f t="shared" si="124"/>
        <v>434319.98104972369</v>
      </c>
      <c r="AI575" s="19">
        <f t="shared" si="125"/>
        <v>0</v>
      </c>
      <c r="AJ575" s="19">
        <f t="shared" si="126"/>
        <v>0</v>
      </c>
      <c r="AK575" s="20">
        <f t="shared" si="127"/>
        <v>0</v>
      </c>
    </row>
    <row r="576" spans="2:37" s="3" customFormat="1" ht="74.25" hidden="1" customHeight="1" outlineLevel="1" x14ac:dyDescent="0.2">
      <c r="B576" s="15" t="s">
        <v>715</v>
      </c>
      <c r="C576" s="16" t="s">
        <v>44</v>
      </c>
      <c r="D576" s="17">
        <v>84</v>
      </c>
      <c r="E576" s="10" t="s">
        <v>716</v>
      </c>
      <c r="F576" s="10" t="s">
        <v>61</v>
      </c>
      <c r="G576" s="21">
        <v>28000820</v>
      </c>
      <c r="H576" s="18">
        <f>IFERROR(INDEX(#REF!,MATCH(G576,#REF!,0)),G576)</f>
        <v>28000820</v>
      </c>
      <c r="I576" s="11"/>
      <c r="J576" s="11" t="s">
        <v>717</v>
      </c>
      <c r="K576" s="11"/>
      <c r="L576" s="11" t="s">
        <v>808</v>
      </c>
      <c r="M576" s="11">
        <v>0</v>
      </c>
      <c r="N576" s="19">
        <v>96716.11</v>
      </c>
      <c r="O576" s="19">
        <v>16346.38</v>
      </c>
      <c r="P576" s="19">
        <v>96716.11</v>
      </c>
      <c r="Q576" s="19">
        <v>80369.73</v>
      </c>
      <c r="R576" s="13">
        <f t="shared" si="114"/>
        <v>16346.380000000005</v>
      </c>
      <c r="S576" s="11"/>
      <c r="T576" s="19">
        <v>1362.2</v>
      </c>
      <c r="U576" s="11"/>
      <c r="V576" s="19">
        <v>96716.11</v>
      </c>
      <c r="W576" s="19">
        <v>81731.929999999993</v>
      </c>
      <c r="X576" s="19">
        <v>14984.18</v>
      </c>
      <c r="Y576" s="19">
        <f t="shared" si="115"/>
        <v>194.59976190476189</v>
      </c>
      <c r="Z576" s="19">
        <f t="shared" si="116"/>
        <v>2335.1988095238094</v>
      </c>
      <c r="AA576" s="19">
        <f t="shared" si="117"/>
        <v>14011.181190476196</v>
      </c>
      <c r="AB576" s="19">
        <f t="shared" si="118"/>
        <v>2335.1971428571428</v>
      </c>
      <c r="AC576" s="19">
        <f t="shared" si="119"/>
        <v>11675.984047619053</v>
      </c>
      <c r="AD576" s="19">
        <f t="shared" si="120"/>
        <v>2335.1971428571428</v>
      </c>
      <c r="AE576" s="19">
        <f t="shared" si="121"/>
        <v>9340.7869047619097</v>
      </c>
      <c r="AF576" s="19">
        <f t="shared" si="122"/>
        <v>2335.1971428571428</v>
      </c>
      <c r="AG576" s="19">
        <f t="shared" si="123"/>
        <v>7005.5897619047664</v>
      </c>
      <c r="AH576" s="19">
        <f t="shared" si="124"/>
        <v>2335.1971428571428</v>
      </c>
      <c r="AI576" s="19">
        <f t="shared" si="125"/>
        <v>4670.3926190476232</v>
      </c>
      <c r="AJ576" s="19">
        <f t="shared" si="126"/>
        <v>2335.1971428571428</v>
      </c>
      <c r="AK576" s="20">
        <f t="shared" si="127"/>
        <v>2335.1954761904803</v>
      </c>
    </row>
    <row r="577" spans="2:37" s="3" customFormat="1" ht="42.75" hidden="1" customHeight="1" outlineLevel="1" x14ac:dyDescent="0.2">
      <c r="B577" s="15" t="s">
        <v>718</v>
      </c>
      <c r="C577" s="16" t="s">
        <v>44</v>
      </c>
      <c r="D577" s="17">
        <v>14</v>
      </c>
      <c r="E577" s="10" t="s">
        <v>719</v>
      </c>
      <c r="F577" s="10" t="s">
        <v>61</v>
      </c>
      <c r="G577" s="11" t="s">
        <v>720</v>
      </c>
      <c r="H577" s="18" t="str">
        <f>IFERROR(INDEX(#REF!,MATCH(G577,#REF!,0)),G577)</f>
        <v>100-150-2800887</v>
      </c>
      <c r="I577" s="11"/>
      <c r="J577" s="11" t="s">
        <v>717</v>
      </c>
      <c r="K577" s="11"/>
      <c r="L577" s="11" t="s">
        <v>808</v>
      </c>
      <c r="M577" s="11">
        <v>0</v>
      </c>
      <c r="N577" s="19">
        <v>3967.57</v>
      </c>
      <c r="O577" s="22">
        <v>366.23</v>
      </c>
      <c r="P577" s="19">
        <v>3967.57</v>
      </c>
      <c r="Q577" s="19">
        <v>3601.34</v>
      </c>
      <c r="R577" s="13">
        <f t="shared" si="114"/>
        <v>366.23</v>
      </c>
      <c r="S577" s="11"/>
      <c r="T577" s="22">
        <v>183.12</v>
      </c>
      <c r="U577" s="11"/>
      <c r="V577" s="19">
        <v>3967.57</v>
      </c>
      <c r="W577" s="19">
        <v>3784.46</v>
      </c>
      <c r="X577" s="22">
        <v>183.11</v>
      </c>
      <c r="Y577" s="19">
        <f t="shared" si="115"/>
        <v>26.159285714285716</v>
      </c>
      <c r="Z577" s="19">
        <f t="shared" si="116"/>
        <v>313.91642857142858</v>
      </c>
      <c r="AA577" s="19">
        <f t="shared" si="117"/>
        <v>52.313571428571436</v>
      </c>
      <c r="AB577" s="19">
        <f t="shared" si="118"/>
        <v>52.313571428571436</v>
      </c>
      <c r="AC577" s="19">
        <f t="shared" si="119"/>
        <v>0</v>
      </c>
      <c r="AD577" s="19">
        <f t="shared" si="120"/>
        <v>0</v>
      </c>
      <c r="AE577" s="19">
        <f t="shared" si="121"/>
        <v>0</v>
      </c>
      <c r="AF577" s="19">
        <f t="shared" si="122"/>
        <v>0</v>
      </c>
      <c r="AG577" s="19">
        <f t="shared" si="123"/>
        <v>0</v>
      </c>
      <c r="AH577" s="19">
        <f t="shared" si="124"/>
        <v>0</v>
      </c>
      <c r="AI577" s="19">
        <f t="shared" si="125"/>
        <v>0</v>
      </c>
      <c r="AJ577" s="19">
        <f t="shared" si="126"/>
        <v>0</v>
      </c>
      <c r="AK577" s="20">
        <f t="shared" si="127"/>
        <v>0</v>
      </c>
    </row>
    <row r="578" spans="2:37" s="3" customFormat="1" ht="42.75" hidden="1" customHeight="1" outlineLevel="1" x14ac:dyDescent="0.2">
      <c r="B578" s="15" t="s">
        <v>721</v>
      </c>
      <c r="C578" s="16" t="s">
        <v>44</v>
      </c>
      <c r="D578" s="17">
        <v>15</v>
      </c>
      <c r="E578" s="10" t="s">
        <v>719</v>
      </c>
      <c r="F578" s="10" t="s">
        <v>61</v>
      </c>
      <c r="G578" s="11" t="s">
        <v>722</v>
      </c>
      <c r="H578" s="18" t="str">
        <f>IFERROR(INDEX(#REF!,MATCH(G578,#REF!,0)),G578)</f>
        <v>100-150-2800888</v>
      </c>
      <c r="I578" s="11"/>
      <c r="J578" s="11" t="s">
        <v>717</v>
      </c>
      <c r="K578" s="11"/>
      <c r="L578" s="11" t="s">
        <v>808</v>
      </c>
      <c r="M578" s="11">
        <v>0</v>
      </c>
      <c r="N578" s="19">
        <v>3967.57</v>
      </c>
      <c r="O578" s="22">
        <v>366.23</v>
      </c>
      <c r="P578" s="19">
        <v>3967.57</v>
      </c>
      <c r="Q578" s="19">
        <v>3601.34</v>
      </c>
      <c r="R578" s="13">
        <f t="shared" si="114"/>
        <v>366.23</v>
      </c>
      <c r="S578" s="11"/>
      <c r="T578" s="22">
        <v>170.94</v>
      </c>
      <c r="U578" s="11"/>
      <c r="V578" s="19">
        <v>3967.57</v>
      </c>
      <c r="W578" s="19">
        <v>3772.28</v>
      </c>
      <c r="X578" s="22">
        <v>195.29</v>
      </c>
      <c r="Y578" s="19">
        <f t="shared" si="115"/>
        <v>24.415333333333333</v>
      </c>
      <c r="Z578" s="19">
        <f t="shared" si="116"/>
        <v>293.01666666666665</v>
      </c>
      <c r="AA578" s="19">
        <f t="shared" si="117"/>
        <v>73.213333333333367</v>
      </c>
      <c r="AB578" s="19">
        <f t="shared" si="118"/>
        <v>73.213333333333367</v>
      </c>
      <c r="AC578" s="19">
        <f t="shared" si="119"/>
        <v>0</v>
      </c>
      <c r="AD578" s="19">
        <f t="shared" si="120"/>
        <v>0</v>
      </c>
      <c r="AE578" s="19">
        <f t="shared" si="121"/>
        <v>0</v>
      </c>
      <c r="AF578" s="19">
        <f t="shared" si="122"/>
        <v>0</v>
      </c>
      <c r="AG578" s="19">
        <f t="shared" si="123"/>
        <v>0</v>
      </c>
      <c r="AH578" s="19">
        <f t="shared" si="124"/>
        <v>0</v>
      </c>
      <c r="AI578" s="19">
        <f t="shared" si="125"/>
        <v>0</v>
      </c>
      <c r="AJ578" s="19">
        <f t="shared" si="126"/>
        <v>0</v>
      </c>
      <c r="AK578" s="20">
        <f t="shared" si="127"/>
        <v>0</v>
      </c>
    </row>
    <row r="579" spans="2:37" s="3" customFormat="1" ht="42.75" hidden="1" customHeight="1" outlineLevel="1" x14ac:dyDescent="0.2">
      <c r="B579" s="15" t="s">
        <v>723</v>
      </c>
      <c r="C579" s="16" t="s">
        <v>44</v>
      </c>
      <c r="D579" s="17">
        <v>14</v>
      </c>
      <c r="E579" s="10" t="s">
        <v>719</v>
      </c>
      <c r="F579" s="10" t="s">
        <v>61</v>
      </c>
      <c r="G579" s="11" t="s">
        <v>724</v>
      </c>
      <c r="H579" s="18" t="str">
        <f>IFERROR(INDEX(#REF!,MATCH(G579,#REF!,0)),G579)</f>
        <v>100-150-2800889</v>
      </c>
      <c r="I579" s="11"/>
      <c r="J579" s="11" t="s">
        <v>717</v>
      </c>
      <c r="K579" s="11"/>
      <c r="L579" s="11" t="s">
        <v>808</v>
      </c>
      <c r="M579" s="11">
        <v>0</v>
      </c>
      <c r="N579" s="19">
        <v>3967.57</v>
      </c>
      <c r="O579" s="22">
        <v>366.23</v>
      </c>
      <c r="P579" s="19">
        <v>3967.57</v>
      </c>
      <c r="Q579" s="19">
        <v>3601.34</v>
      </c>
      <c r="R579" s="13">
        <f t="shared" si="114"/>
        <v>366.23</v>
      </c>
      <c r="S579" s="11"/>
      <c r="T579" s="22">
        <v>183.12</v>
      </c>
      <c r="U579" s="11"/>
      <c r="V579" s="19">
        <v>3967.57</v>
      </c>
      <c r="W579" s="19">
        <v>3784.46</v>
      </c>
      <c r="X579" s="22">
        <v>183.11</v>
      </c>
      <c r="Y579" s="19">
        <f t="shared" si="115"/>
        <v>26.159285714285716</v>
      </c>
      <c r="Z579" s="19">
        <f t="shared" si="116"/>
        <v>313.91642857142858</v>
      </c>
      <c r="AA579" s="19">
        <f t="shared" si="117"/>
        <v>52.313571428571436</v>
      </c>
      <c r="AB579" s="19">
        <f t="shared" si="118"/>
        <v>52.313571428571436</v>
      </c>
      <c r="AC579" s="19">
        <f t="shared" si="119"/>
        <v>0</v>
      </c>
      <c r="AD579" s="19">
        <f t="shared" si="120"/>
        <v>0</v>
      </c>
      <c r="AE579" s="19">
        <f t="shared" si="121"/>
        <v>0</v>
      </c>
      <c r="AF579" s="19">
        <f t="shared" si="122"/>
        <v>0</v>
      </c>
      <c r="AG579" s="19">
        <f t="shared" si="123"/>
        <v>0</v>
      </c>
      <c r="AH579" s="19">
        <f t="shared" si="124"/>
        <v>0</v>
      </c>
      <c r="AI579" s="19">
        <f t="shared" si="125"/>
        <v>0</v>
      </c>
      <c r="AJ579" s="19">
        <f t="shared" si="126"/>
        <v>0</v>
      </c>
      <c r="AK579" s="20">
        <f t="shared" si="127"/>
        <v>0</v>
      </c>
    </row>
    <row r="580" spans="2:37" s="3" customFormat="1" ht="42.75" hidden="1" customHeight="1" outlineLevel="1" x14ac:dyDescent="0.2">
      <c r="B580" s="15" t="s">
        <v>725</v>
      </c>
      <c r="C580" s="16" t="s">
        <v>44</v>
      </c>
      <c r="D580" s="17">
        <v>29</v>
      </c>
      <c r="E580" s="10" t="s">
        <v>719</v>
      </c>
      <c r="F580" s="10" t="s">
        <v>61</v>
      </c>
      <c r="G580" s="11" t="s">
        <v>726</v>
      </c>
      <c r="H580" s="18" t="str">
        <f>IFERROR(INDEX(#REF!,MATCH(G580,#REF!,0)),G580)</f>
        <v>100150-2800892</v>
      </c>
      <c r="I580" s="11"/>
      <c r="J580" s="11" t="s">
        <v>717</v>
      </c>
      <c r="K580" s="11"/>
      <c r="L580" s="11" t="s">
        <v>808</v>
      </c>
      <c r="M580" s="11">
        <v>0</v>
      </c>
      <c r="N580" s="19">
        <v>4023.96</v>
      </c>
      <c r="O580" s="22">
        <v>680.08</v>
      </c>
      <c r="P580" s="19">
        <v>4023.96</v>
      </c>
      <c r="Q580" s="19">
        <v>3343.88</v>
      </c>
      <c r="R580" s="13">
        <f t="shared" si="114"/>
        <v>680.07999999999993</v>
      </c>
      <c r="S580" s="11"/>
      <c r="T580" s="22">
        <v>164.15</v>
      </c>
      <c r="U580" s="11"/>
      <c r="V580" s="19">
        <v>4023.96</v>
      </c>
      <c r="W580" s="19">
        <v>3508.03</v>
      </c>
      <c r="X580" s="22">
        <v>515.92999999999995</v>
      </c>
      <c r="Y580" s="19">
        <f t="shared" si="115"/>
        <v>23.451034482758622</v>
      </c>
      <c r="Z580" s="19">
        <f t="shared" si="116"/>
        <v>281.40517241379314</v>
      </c>
      <c r="AA580" s="19">
        <f t="shared" si="117"/>
        <v>398.67482758620679</v>
      </c>
      <c r="AB580" s="19">
        <f t="shared" si="118"/>
        <v>281.4124137931035</v>
      </c>
      <c r="AC580" s="19">
        <f t="shared" si="119"/>
        <v>117.26241379310329</v>
      </c>
      <c r="AD580" s="19">
        <f t="shared" si="120"/>
        <v>117.26241379310329</v>
      </c>
      <c r="AE580" s="19">
        <f t="shared" si="121"/>
        <v>0</v>
      </c>
      <c r="AF580" s="19">
        <f t="shared" si="122"/>
        <v>0</v>
      </c>
      <c r="AG580" s="19">
        <f t="shared" si="123"/>
        <v>0</v>
      </c>
      <c r="AH580" s="19">
        <f t="shared" si="124"/>
        <v>0</v>
      </c>
      <c r="AI580" s="19">
        <f t="shared" si="125"/>
        <v>0</v>
      </c>
      <c r="AJ580" s="19">
        <f t="shared" si="126"/>
        <v>0</v>
      </c>
      <c r="AK580" s="20">
        <f t="shared" si="127"/>
        <v>0</v>
      </c>
    </row>
    <row r="581" spans="2:37" s="3" customFormat="1" ht="42.75" hidden="1" customHeight="1" outlineLevel="1" x14ac:dyDescent="0.2">
      <c r="B581" s="15" t="s">
        <v>727</v>
      </c>
      <c r="C581" s="16" t="s">
        <v>44</v>
      </c>
      <c r="D581" s="17">
        <v>29</v>
      </c>
      <c r="E581" s="10" t="s">
        <v>719</v>
      </c>
      <c r="F581" s="10" t="s">
        <v>61</v>
      </c>
      <c r="G581" s="11" t="s">
        <v>728</v>
      </c>
      <c r="H581" s="18" t="str">
        <f>IFERROR(INDEX(#REF!,MATCH(G581,#REF!,0)),G581)</f>
        <v>100-500-1226</v>
      </c>
      <c r="I581" s="11"/>
      <c r="J581" s="11" t="s">
        <v>717</v>
      </c>
      <c r="K581" s="11"/>
      <c r="L581" s="11" t="s">
        <v>808</v>
      </c>
      <c r="M581" s="11">
        <v>0</v>
      </c>
      <c r="N581" s="19">
        <v>5513.22</v>
      </c>
      <c r="O581" s="22">
        <v>931.75</v>
      </c>
      <c r="P581" s="19">
        <v>5513.22</v>
      </c>
      <c r="Q581" s="19">
        <v>4581.47</v>
      </c>
      <c r="R581" s="13">
        <f t="shared" si="114"/>
        <v>931.75</v>
      </c>
      <c r="S581" s="11"/>
      <c r="T581" s="22">
        <v>224.91</v>
      </c>
      <c r="U581" s="11"/>
      <c r="V581" s="19">
        <v>5513.22</v>
      </c>
      <c r="W581" s="19">
        <v>4806.38</v>
      </c>
      <c r="X581" s="22">
        <v>706.84</v>
      </c>
      <c r="Y581" s="19">
        <f t="shared" si="115"/>
        <v>32.129310344827587</v>
      </c>
      <c r="Z581" s="19">
        <f t="shared" si="116"/>
        <v>385.55655172413793</v>
      </c>
      <c r="AA581" s="19">
        <f t="shared" si="117"/>
        <v>546.19344827586201</v>
      </c>
      <c r="AB581" s="19">
        <f t="shared" si="118"/>
        <v>385.55172413793105</v>
      </c>
      <c r="AC581" s="19">
        <f t="shared" si="119"/>
        <v>160.64172413793096</v>
      </c>
      <c r="AD581" s="19">
        <f t="shared" si="120"/>
        <v>160.64172413793096</v>
      </c>
      <c r="AE581" s="19">
        <f t="shared" si="121"/>
        <v>0</v>
      </c>
      <c r="AF581" s="19">
        <f t="shared" si="122"/>
        <v>0</v>
      </c>
      <c r="AG581" s="19">
        <f t="shared" si="123"/>
        <v>0</v>
      </c>
      <c r="AH581" s="19">
        <f t="shared" si="124"/>
        <v>0</v>
      </c>
      <c r="AI581" s="19">
        <f t="shared" si="125"/>
        <v>0</v>
      </c>
      <c r="AJ581" s="19">
        <f t="shared" si="126"/>
        <v>0</v>
      </c>
      <c r="AK581" s="20">
        <f t="shared" si="127"/>
        <v>0</v>
      </c>
    </row>
    <row r="582" spans="2:37" s="3" customFormat="1" ht="42.75" hidden="1" customHeight="1" outlineLevel="1" x14ac:dyDescent="0.2">
      <c r="B582" s="15" t="s">
        <v>729</v>
      </c>
      <c r="C582" s="16" t="s">
        <v>44</v>
      </c>
      <c r="D582" s="17">
        <v>27</v>
      </c>
      <c r="E582" s="10" t="s">
        <v>719</v>
      </c>
      <c r="F582" s="10" t="s">
        <v>61</v>
      </c>
      <c r="G582" s="11" t="s">
        <v>730</v>
      </c>
      <c r="H582" s="18" t="str">
        <f>IFERROR(INDEX(#REF!,MATCH(G582,#REF!,0)),G582)</f>
        <v>100-500-2800890</v>
      </c>
      <c r="I582" s="11"/>
      <c r="J582" s="11" t="s">
        <v>717</v>
      </c>
      <c r="K582" s="11"/>
      <c r="L582" s="11" t="s">
        <v>808</v>
      </c>
      <c r="M582" s="11">
        <v>0</v>
      </c>
      <c r="N582" s="19">
        <v>3967.58</v>
      </c>
      <c r="O582" s="22">
        <v>670.58</v>
      </c>
      <c r="P582" s="19">
        <v>3967.58</v>
      </c>
      <c r="Q582" s="19">
        <v>3297</v>
      </c>
      <c r="R582" s="13">
        <f t="shared" si="114"/>
        <v>670.57999999999993</v>
      </c>
      <c r="S582" s="11"/>
      <c r="T582" s="22">
        <v>173.88</v>
      </c>
      <c r="U582" s="11"/>
      <c r="V582" s="19">
        <v>3967.58</v>
      </c>
      <c r="W582" s="19">
        <v>3470.88</v>
      </c>
      <c r="X582" s="22">
        <v>496.7</v>
      </c>
      <c r="Y582" s="19">
        <f t="shared" si="115"/>
        <v>24.836296296296297</v>
      </c>
      <c r="Z582" s="19">
        <f t="shared" si="116"/>
        <v>298.06148148148145</v>
      </c>
      <c r="AA582" s="19">
        <f t="shared" si="117"/>
        <v>372.51851851851848</v>
      </c>
      <c r="AB582" s="19">
        <f t="shared" si="118"/>
        <v>298.03555555555556</v>
      </c>
      <c r="AC582" s="19">
        <f t="shared" si="119"/>
        <v>74.482962962962915</v>
      </c>
      <c r="AD582" s="19">
        <f t="shared" si="120"/>
        <v>74.482962962962915</v>
      </c>
      <c r="AE582" s="19">
        <f t="shared" si="121"/>
        <v>0</v>
      </c>
      <c r="AF582" s="19">
        <f t="shared" si="122"/>
        <v>0</v>
      </c>
      <c r="AG582" s="19">
        <f t="shared" si="123"/>
        <v>0</v>
      </c>
      <c r="AH582" s="19">
        <f t="shared" si="124"/>
        <v>0</v>
      </c>
      <c r="AI582" s="19">
        <f t="shared" si="125"/>
        <v>0</v>
      </c>
      <c r="AJ582" s="19">
        <f t="shared" si="126"/>
        <v>0</v>
      </c>
      <c r="AK582" s="20">
        <f t="shared" si="127"/>
        <v>0</v>
      </c>
    </row>
    <row r="583" spans="2:37" s="3" customFormat="1" ht="84.75" hidden="1" customHeight="1" outlineLevel="1" x14ac:dyDescent="0.2">
      <c r="B583" s="15" t="s">
        <v>731</v>
      </c>
      <c r="C583" s="16" t="s">
        <v>44</v>
      </c>
      <c r="D583" s="17">
        <v>178</v>
      </c>
      <c r="E583" s="10" t="s">
        <v>732</v>
      </c>
      <c r="F583" s="10" t="s">
        <v>46</v>
      </c>
      <c r="G583" s="18">
        <v>30190</v>
      </c>
      <c r="H583" s="18">
        <f>IFERROR(INDEX(#REF!,MATCH(G583,#REF!,0)),G583)</f>
        <v>30190</v>
      </c>
      <c r="I583" s="11"/>
      <c r="J583" s="11" t="s">
        <v>717</v>
      </c>
      <c r="K583" s="11"/>
      <c r="L583" s="11" t="s">
        <v>1407</v>
      </c>
      <c r="M583" s="11">
        <v>0</v>
      </c>
      <c r="N583" s="19">
        <v>125474.2</v>
      </c>
      <c r="O583" s="19">
        <v>86626.8</v>
      </c>
      <c r="P583" s="19">
        <v>86626.8</v>
      </c>
      <c r="Q583" s="19">
        <v>57426.8</v>
      </c>
      <c r="R583" s="13">
        <f t="shared" si="114"/>
        <v>29200</v>
      </c>
      <c r="S583" s="11"/>
      <c r="T583" s="19">
        <v>3406.69</v>
      </c>
      <c r="U583" s="11"/>
      <c r="V583" s="19">
        <v>86626.8</v>
      </c>
      <c r="W583" s="19">
        <v>60833.49</v>
      </c>
      <c r="X583" s="19">
        <v>25793.31</v>
      </c>
      <c r="Y583" s="19">
        <f t="shared" si="115"/>
        <v>486.6674157303371</v>
      </c>
      <c r="Z583" s="19">
        <f t="shared" si="116"/>
        <v>5840.0270786516849</v>
      </c>
      <c r="AA583" s="19">
        <f t="shared" si="117"/>
        <v>23359.972921348315</v>
      </c>
      <c r="AB583" s="19">
        <f t="shared" si="118"/>
        <v>5840.0089887640452</v>
      </c>
      <c r="AC583" s="19">
        <f t="shared" si="119"/>
        <v>17519.963932584269</v>
      </c>
      <c r="AD583" s="19">
        <f t="shared" si="120"/>
        <v>5840.0089887640452</v>
      </c>
      <c r="AE583" s="19">
        <f t="shared" si="121"/>
        <v>11679.954943820223</v>
      </c>
      <c r="AF583" s="19">
        <f t="shared" si="122"/>
        <v>5840.0089887640452</v>
      </c>
      <c r="AG583" s="19">
        <f t="shared" si="123"/>
        <v>5839.9459550561778</v>
      </c>
      <c r="AH583" s="19">
        <f t="shared" si="124"/>
        <v>5839.9459550561778</v>
      </c>
      <c r="AI583" s="19">
        <f t="shared" si="125"/>
        <v>0</v>
      </c>
      <c r="AJ583" s="19">
        <f t="shared" si="126"/>
        <v>0</v>
      </c>
      <c r="AK583" s="20">
        <f t="shared" si="127"/>
        <v>0</v>
      </c>
    </row>
    <row r="584" spans="2:37" s="3" customFormat="1" ht="63.75" hidden="1" customHeight="1" outlineLevel="1" x14ac:dyDescent="0.2">
      <c r="B584" s="15" t="s">
        <v>733</v>
      </c>
      <c r="C584" s="16" t="s">
        <v>44</v>
      </c>
      <c r="D584" s="17">
        <v>178</v>
      </c>
      <c r="E584" s="10" t="s">
        <v>734</v>
      </c>
      <c r="F584" s="10" t="s">
        <v>93</v>
      </c>
      <c r="G584" s="18">
        <v>30276</v>
      </c>
      <c r="H584" s="18">
        <f>IFERROR(INDEX(#REF!,MATCH(G584,#REF!,0)),G584)</f>
        <v>30276</v>
      </c>
      <c r="I584" s="11"/>
      <c r="J584" s="11" t="s">
        <v>717</v>
      </c>
      <c r="K584" s="11"/>
      <c r="L584" s="11">
        <v>0</v>
      </c>
      <c r="M584" s="11">
        <v>0</v>
      </c>
      <c r="N584" s="19">
        <v>393061.46</v>
      </c>
      <c r="O584" s="19">
        <v>393061.46</v>
      </c>
      <c r="P584" s="19">
        <v>393061.46</v>
      </c>
      <c r="Q584" s="19">
        <v>260568.83</v>
      </c>
      <c r="R584" s="13">
        <f t="shared" si="114"/>
        <v>132492.63000000003</v>
      </c>
      <c r="S584" s="11"/>
      <c r="T584" s="19">
        <v>15457.47</v>
      </c>
      <c r="U584" s="11"/>
      <c r="V584" s="19">
        <v>393061.46</v>
      </c>
      <c r="W584" s="19">
        <v>276026.3</v>
      </c>
      <c r="X584" s="19">
        <v>117035.16</v>
      </c>
      <c r="Y584" s="19">
        <f t="shared" si="115"/>
        <v>2208.2104494382024</v>
      </c>
      <c r="Z584" s="19">
        <f t="shared" si="116"/>
        <v>26498.522247191009</v>
      </c>
      <c r="AA584" s="19">
        <f t="shared" si="117"/>
        <v>105994.10775280902</v>
      </c>
      <c r="AB584" s="19">
        <f t="shared" si="118"/>
        <v>26498.525393258431</v>
      </c>
      <c r="AC584" s="19">
        <f t="shared" si="119"/>
        <v>79495.582359550594</v>
      </c>
      <c r="AD584" s="19">
        <f t="shared" si="120"/>
        <v>26498.525393258431</v>
      </c>
      <c r="AE584" s="19">
        <f t="shared" si="121"/>
        <v>52997.056966292163</v>
      </c>
      <c r="AF584" s="19">
        <f t="shared" si="122"/>
        <v>26498.525393258431</v>
      </c>
      <c r="AG584" s="19">
        <f t="shared" si="123"/>
        <v>26498.531573033732</v>
      </c>
      <c r="AH584" s="19">
        <f t="shared" si="124"/>
        <v>26498.525393258431</v>
      </c>
      <c r="AI584" s="19">
        <f t="shared" si="125"/>
        <v>6.1797753005521372E-3</v>
      </c>
      <c r="AJ584" s="19">
        <f t="shared" si="126"/>
        <v>6.1797753005521372E-3</v>
      </c>
      <c r="AK584" s="20">
        <f t="shared" si="127"/>
        <v>0</v>
      </c>
    </row>
    <row r="585" spans="2:37" s="3" customFormat="1" ht="32.25" hidden="1" customHeight="1" outlineLevel="1" x14ac:dyDescent="0.2">
      <c r="B585" s="15" t="s">
        <v>735</v>
      </c>
      <c r="C585" s="16" t="s">
        <v>44</v>
      </c>
      <c r="D585" s="17">
        <v>178</v>
      </c>
      <c r="E585" s="10" t="s">
        <v>736</v>
      </c>
      <c r="F585" s="10" t="s">
        <v>93</v>
      </c>
      <c r="G585" s="21">
        <v>28000816</v>
      </c>
      <c r="H585" s="18">
        <f>IFERROR(INDEX(#REF!,MATCH(G585,#REF!,0)),G585)</f>
        <v>28000816</v>
      </c>
      <c r="I585" s="11"/>
      <c r="J585" s="11" t="s">
        <v>717</v>
      </c>
      <c r="K585" s="11"/>
      <c r="L585" s="11" t="s">
        <v>1407</v>
      </c>
      <c r="M585" s="11">
        <v>0</v>
      </c>
      <c r="N585" s="19">
        <v>29885.3</v>
      </c>
      <c r="O585" s="19">
        <v>44203.44</v>
      </c>
      <c r="P585" s="19">
        <v>44203.44</v>
      </c>
      <c r="Q585" s="19">
        <v>29303.439999999999</v>
      </c>
      <c r="R585" s="13">
        <f t="shared" si="114"/>
        <v>14900.000000000004</v>
      </c>
      <c r="S585" s="11"/>
      <c r="T585" s="19">
        <v>1738.31</v>
      </c>
      <c r="U585" s="11"/>
      <c r="V585" s="19">
        <v>44203.44</v>
      </c>
      <c r="W585" s="19">
        <v>31041.75</v>
      </c>
      <c r="X585" s="19">
        <v>13161.69</v>
      </c>
      <c r="Y585" s="19">
        <f t="shared" si="115"/>
        <v>248.33393258426969</v>
      </c>
      <c r="Z585" s="19">
        <f t="shared" si="116"/>
        <v>2979.9796629213483</v>
      </c>
      <c r="AA585" s="19">
        <f t="shared" si="117"/>
        <v>11920.020337078655</v>
      </c>
      <c r="AB585" s="19">
        <f t="shared" si="118"/>
        <v>2980.0071910112365</v>
      </c>
      <c r="AC585" s="19">
        <f t="shared" si="119"/>
        <v>8940.0131460674183</v>
      </c>
      <c r="AD585" s="19">
        <f t="shared" si="120"/>
        <v>2980.0071910112365</v>
      </c>
      <c r="AE585" s="19">
        <f t="shared" si="121"/>
        <v>5960.0059550561818</v>
      </c>
      <c r="AF585" s="19">
        <f t="shared" si="122"/>
        <v>2980.0071910112365</v>
      </c>
      <c r="AG585" s="19">
        <f t="shared" si="123"/>
        <v>2979.9987640449453</v>
      </c>
      <c r="AH585" s="19">
        <f t="shared" si="124"/>
        <v>2979.9987640449453</v>
      </c>
      <c r="AI585" s="19">
        <f t="shared" si="125"/>
        <v>0</v>
      </c>
      <c r="AJ585" s="19">
        <f t="shared" si="126"/>
        <v>0</v>
      </c>
      <c r="AK585" s="20">
        <f t="shared" si="127"/>
        <v>0</v>
      </c>
    </row>
    <row r="586" spans="2:37" s="3" customFormat="1" ht="42.75" hidden="1" customHeight="1" outlineLevel="1" x14ac:dyDescent="0.2">
      <c r="B586" s="15" t="s">
        <v>737</v>
      </c>
      <c r="C586" s="16" t="s">
        <v>44</v>
      </c>
      <c r="D586" s="17">
        <v>178</v>
      </c>
      <c r="E586" s="10" t="s">
        <v>738</v>
      </c>
      <c r="F586" s="10" t="s">
        <v>86</v>
      </c>
      <c r="G586" s="21">
        <v>28000818</v>
      </c>
      <c r="H586" s="18">
        <f>IFERROR(INDEX(#REF!,MATCH(G586,#REF!,0)),G586)</f>
        <v>28000818</v>
      </c>
      <c r="I586" s="11"/>
      <c r="J586" s="11" t="s">
        <v>717</v>
      </c>
      <c r="K586" s="11"/>
      <c r="L586" s="11" t="s">
        <v>1407</v>
      </c>
      <c r="M586" s="11">
        <v>0</v>
      </c>
      <c r="N586" s="19">
        <v>213286.81</v>
      </c>
      <c r="O586" s="19">
        <v>608463.43999999994</v>
      </c>
      <c r="P586" s="19">
        <v>608463.43999999994</v>
      </c>
      <c r="Q586" s="19">
        <v>403363.44</v>
      </c>
      <c r="R586" s="13">
        <f t="shared" si="114"/>
        <v>205099.99999999994</v>
      </c>
      <c r="S586" s="11"/>
      <c r="T586" s="19">
        <v>23928.31</v>
      </c>
      <c r="U586" s="11"/>
      <c r="V586" s="19">
        <v>608463.43999999994</v>
      </c>
      <c r="W586" s="19">
        <v>427291.75</v>
      </c>
      <c r="X586" s="19">
        <v>181171.69</v>
      </c>
      <c r="Y586" s="19">
        <f t="shared" si="115"/>
        <v>3418.3339325842694</v>
      </c>
      <c r="Z586" s="19">
        <f t="shared" si="116"/>
        <v>41019.979662921352</v>
      </c>
      <c r="AA586" s="19">
        <f t="shared" si="117"/>
        <v>164080.0203370786</v>
      </c>
      <c r="AB586" s="19">
        <f t="shared" si="118"/>
        <v>41020.007191011231</v>
      </c>
      <c r="AC586" s="19">
        <f t="shared" si="119"/>
        <v>123060.01314606737</v>
      </c>
      <c r="AD586" s="19">
        <f t="shared" si="120"/>
        <v>41020.007191011231</v>
      </c>
      <c r="AE586" s="19">
        <f t="shared" si="121"/>
        <v>82040.005955056142</v>
      </c>
      <c r="AF586" s="19">
        <f t="shared" si="122"/>
        <v>41020.007191011231</v>
      </c>
      <c r="AG586" s="19">
        <f t="shared" si="123"/>
        <v>41019.998764044911</v>
      </c>
      <c r="AH586" s="19">
        <f t="shared" si="124"/>
        <v>41019.998764044911</v>
      </c>
      <c r="AI586" s="19">
        <f t="shared" si="125"/>
        <v>0</v>
      </c>
      <c r="AJ586" s="19">
        <f t="shared" si="126"/>
        <v>0</v>
      </c>
      <c r="AK586" s="20">
        <f t="shared" si="127"/>
        <v>0</v>
      </c>
    </row>
    <row r="587" spans="2:37" s="3" customFormat="1" ht="32.25" hidden="1" customHeight="1" outlineLevel="1" x14ac:dyDescent="0.2">
      <c r="B587" s="15" t="s">
        <v>739</v>
      </c>
      <c r="C587" s="16" t="s">
        <v>44</v>
      </c>
      <c r="D587" s="17">
        <v>178</v>
      </c>
      <c r="E587" s="10" t="s">
        <v>740</v>
      </c>
      <c r="F587" s="10" t="s">
        <v>61</v>
      </c>
      <c r="G587" s="35">
        <v>49</v>
      </c>
      <c r="H587" s="18">
        <f>IFERROR(INDEX(#REF!,MATCH(G587,#REF!,0)),G587)</f>
        <v>49</v>
      </c>
      <c r="I587" s="11"/>
      <c r="J587" s="11" t="s">
        <v>717</v>
      </c>
      <c r="K587" s="11"/>
      <c r="L587" s="11" t="s">
        <v>1407</v>
      </c>
      <c r="M587" s="11">
        <v>0</v>
      </c>
      <c r="N587" s="22">
        <v>0.01</v>
      </c>
      <c r="O587" s="22">
        <v>0.01</v>
      </c>
      <c r="P587" s="22">
        <v>0.01</v>
      </c>
      <c r="Q587" s="11"/>
      <c r="R587" s="13">
        <f t="shared" ref="R587:R650" si="128">P587-Q587</f>
        <v>0.01</v>
      </c>
      <c r="S587" s="11"/>
      <c r="T587" s="11"/>
      <c r="U587" s="11"/>
      <c r="V587" s="22">
        <v>0.01</v>
      </c>
      <c r="W587" s="11"/>
      <c r="X587" s="22">
        <v>0.01</v>
      </c>
      <c r="Y587" s="19">
        <f t="shared" ref="Y587:Y650" si="129">O587/D587</f>
        <v>5.6179775280898879E-5</v>
      </c>
      <c r="Z587" s="19">
        <f t="shared" si="116"/>
        <v>2.8089887640449441E-4</v>
      </c>
      <c r="AA587" s="19">
        <f t="shared" si="117"/>
        <v>9.7191011235955062E-3</v>
      </c>
      <c r="AB587" s="19">
        <f t="shared" si="118"/>
        <v>6.7415730337078649E-4</v>
      </c>
      <c r="AC587" s="19">
        <f t="shared" si="119"/>
        <v>9.0449438202247195E-3</v>
      </c>
      <c r="AD587" s="19">
        <f t="shared" si="120"/>
        <v>6.7415730337078649E-4</v>
      </c>
      <c r="AE587" s="19">
        <f t="shared" si="121"/>
        <v>8.3707865168539328E-3</v>
      </c>
      <c r="AF587" s="19">
        <f t="shared" si="122"/>
        <v>6.7415730337078649E-4</v>
      </c>
      <c r="AG587" s="19">
        <f t="shared" si="123"/>
        <v>7.6966292134831461E-3</v>
      </c>
      <c r="AH587" s="19">
        <f t="shared" si="124"/>
        <v>6.7415730337078649E-4</v>
      </c>
      <c r="AI587" s="19">
        <f t="shared" si="125"/>
        <v>7.0224719101123594E-3</v>
      </c>
      <c r="AJ587" s="19">
        <f t="shared" si="126"/>
        <v>6.7415730337078649E-4</v>
      </c>
      <c r="AK587" s="20">
        <f t="shared" si="127"/>
        <v>6.3483146067415726E-3</v>
      </c>
    </row>
    <row r="588" spans="2:37" s="3" customFormat="1" ht="32.25" hidden="1" customHeight="1" outlineLevel="1" x14ac:dyDescent="0.2">
      <c r="B588" s="15" t="s">
        <v>741</v>
      </c>
      <c r="C588" s="16" t="s">
        <v>44</v>
      </c>
      <c r="D588" s="17">
        <v>178</v>
      </c>
      <c r="E588" s="10" t="s">
        <v>742</v>
      </c>
      <c r="F588" s="10" t="s">
        <v>61</v>
      </c>
      <c r="G588" s="21">
        <v>28000473</v>
      </c>
      <c r="H588" s="18">
        <f>IFERROR(INDEX(#REF!,MATCH(G588,#REF!,0)),G588)</f>
        <v>28000473</v>
      </c>
      <c r="I588" s="11"/>
      <c r="J588" s="11" t="s">
        <v>717</v>
      </c>
      <c r="K588" s="11"/>
      <c r="L588" s="11" t="s">
        <v>1407</v>
      </c>
      <c r="M588" s="11">
        <v>0</v>
      </c>
      <c r="N588" s="22">
        <v>0.01</v>
      </c>
      <c r="O588" s="19">
        <v>14536.58</v>
      </c>
      <c r="P588" s="19">
        <v>14536.58</v>
      </c>
      <c r="Q588" s="19">
        <v>9636.58</v>
      </c>
      <c r="R588" s="13">
        <f t="shared" si="128"/>
        <v>4900</v>
      </c>
      <c r="S588" s="11"/>
      <c r="T588" s="22">
        <v>571.69000000000005</v>
      </c>
      <c r="U588" s="11"/>
      <c r="V588" s="19">
        <v>14536.58</v>
      </c>
      <c r="W588" s="19">
        <v>10208.27</v>
      </c>
      <c r="X588" s="19">
        <v>4328.3100000000004</v>
      </c>
      <c r="Y588" s="19">
        <f t="shared" si="129"/>
        <v>81.666179775280895</v>
      </c>
      <c r="Z588" s="19">
        <f t="shared" ref="Z588:Z651" si="130">MIN((T588+Y588*5),(P588-Q588))</f>
        <v>980.02089887640454</v>
      </c>
      <c r="AA588" s="19">
        <f t="shared" ref="AA588:AA651" si="131">P588-Q588-Z588</f>
        <v>3919.9791011235957</v>
      </c>
      <c r="AB588" s="19">
        <f t="shared" ref="AB588:AB651" si="132">MIN(AA588,Y588*12)</f>
        <v>979.99415730337068</v>
      </c>
      <c r="AC588" s="19">
        <f t="shared" ref="AC588:AC651" si="133">AA588-AB588</f>
        <v>2939.984943820225</v>
      </c>
      <c r="AD588" s="19">
        <f t="shared" ref="AD588:AD651" si="134">MIN(AB588,AC588)</f>
        <v>979.99415730337068</v>
      </c>
      <c r="AE588" s="19">
        <f t="shared" ref="AE588:AE651" si="135">AC588-AD588</f>
        <v>1959.9907865168543</v>
      </c>
      <c r="AF588" s="19">
        <f t="shared" ref="AF588:AF651" si="136">MIN(AD588,AE588)</f>
        <v>979.99415730337068</v>
      </c>
      <c r="AG588" s="19">
        <f t="shared" ref="AG588:AG651" si="137">AE588-AF588</f>
        <v>979.99662921348363</v>
      </c>
      <c r="AH588" s="19">
        <f t="shared" ref="AH588:AH651" si="138">MIN(AF588,AG588)</f>
        <v>979.99415730337068</v>
      </c>
      <c r="AI588" s="19">
        <f t="shared" ref="AI588:AI651" si="139">AG588-AH588</f>
        <v>2.4719101129448973E-3</v>
      </c>
      <c r="AJ588" s="19">
        <f t="shared" ref="AJ588:AJ651" si="140">MIN(AH588,AI588)</f>
        <v>2.4719101129448973E-3</v>
      </c>
      <c r="AK588" s="20">
        <f t="shared" ref="AK588:AK651" si="141">AI588-AJ588</f>
        <v>0</v>
      </c>
    </row>
    <row r="589" spans="2:37" s="3" customFormat="1" ht="32.25" hidden="1" customHeight="1" outlineLevel="1" x14ac:dyDescent="0.2">
      <c r="B589" s="15" t="s">
        <v>743</v>
      </c>
      <c r="C589" s="16" t="s">
        <v>44</v>
      </c>
      <c r="D589" s="17">
        <v>84</v>
      </c>
      <c r="E589" s="10" t="s">
        <v>744</v>
      </c>
      <c r="F589" s="10" t="s">
        <v>61</v>
      </c>
      <c r="G589" s="18">
        <v>756001031426</v>
      </c>
      <c r="H589" s="18">
        <f>IFERROR(INDEX(#REF!,MATCH(G589,#REF!,0)),G589)</f>
        <v>756001031426</v>
      </c>
      <c r="I589" s="11"/>
      <c r="J589" s="11" t="s">
        <v>717</v>
      </c>
      <c r="K589" s="11"/>
      <c r="L589" s="11" t="s">
        <v>1407</v>
      </c>
      <c r="M589" s="11">
        <v>0</v>
      </c>
      <c r="N589" s="19">
        <v>71581.22</v>
      </c>
      <c r="O589" s="19">
        <v>15800</v>
      </c>
      <c r="P589" s="19">
        <v>93483.34</v>
      </c>
      <c r="Q589" s="19">
        <v>77683.34</v>
      </c>
      <c r="R589" s="13">
        <f t="shared" si="128"/>
        <v>15800</v>
      </c>
      <c r="S589" s="11"/>
      <c r="T589" s="19">
        <v>1316.7</v>
      </c>
      <c r="U589" s="11"/>
      <c r="V589" s="19">
        <v>93483.34</v>
      </c>
      <c r="W589" s="19">
        <v>79000.039999999994</v>
      </c>
      <c r="X589" s="19">
        <v>14483.3</v>
      </c>
      <c r="Y589" s="19">
        <f t="shared" si="129"/>
        <v>188.0952380952381</v>
      </c>
      <c r="Z589" s="19">
        <f t="shared" si="130"/>
        <v>2257.1761904761906</v>
      </c>
      <c r="AA589" s="19">
        <f t="shared" si="131"/>
        <v>13542.823809523808</v>
      </c>
      <c r="AB589" s="19">
        <f t="shared" si="132"/>
        <v>2257.1428571428573</v>
      </c>
      <c r="AC589" s="19">
        <f t="shared" si="133"/>
        <v>11285.680952380952</v>
      </c>
      <c r="AD589" s="19">
        <f t="shared" si="134"/>
        <v>2257.1428571428573</v>
      </c>
      <c r="AE589" s="19">
        <f t="shared" si="135"/>
        <v>9028.5380952380947</v>
      </c>
      <c r="AF589" s="19">
        <f t="shared" si="136"/>
        <v>2257.1428571428573</v>
      </c>
      <c r="AG589" s="19">
        <f t="shared" si="137"/>
        <v>6771.3952380952378</v>
      </c>
      <c r="AH589" s="19">
        <f t="shared" si="138"/>
        <v>2257.1428571428573</v>
      </c>
      <c r="AI589" s="19">
        <f t="shared" si="139"/>
        <v>4514.2523809523809</v>
      </c>
      <c r="AJ589" s="19">
        <f t="shared" si="140"/>
        <v>2257.1428571428573</v>
      </c>
      <c r="AK589" s="20">
        <f t="shared" si="141"/>
        <v>2257.1095238095236</v>
      </c>
    </row>
    <row r="590" spans="2:37" s="3" customFormat="1" ht="32.25" hidden="1" customHeight="1" outlineLevel="1" x14ac:dyDescent="0.2">
      <c r="B590" s="15" t="s">
        <v>745</v>
      </c>
      <c r="C590" s="16" t="s">
        <v>44</v>
      </c>
      <c r="D590" s="17">
        <v>84</v>
      </c>
      <c r="E590" s="10" t="s">
        <v>740</v>
      </c>
      <c r="F590" s="10" t="s">
        <v>61</v>
      </c>
      <c r="G590" s="11" t="s">
        <v>746</v>
      </c>
      <c r="H590" s="18" t="str">
        <f>IFERROR(INDEX(#REF!,MATCH(G590,#REF!,0)),G590)</f>
        <v>033-03-107</v>
      </c>
      <c r="I590" s="11"/>
      <c r="J590" s="11" t="s">
        <v>717</v>
      </c>
      <c r="K590" s="11"/>
      <c r="L590" s="11" t="s">
        <v>808</v>
      </c>
      <c r="M590" s="11">
        <v>0</v>
      </c>
      <c r="N590" s="19">
        <v>4187.5</v>
      </c>
      <c r="O590" s="19">
        <v>6700</v>
      </c>
      <c r="P590" s="19">
        <v>39641.35</v>
      </c>
      <c r="Q590" s="19">
        <v>32941.35</v>
      </c>
      <c r="R590" s="13">
        <f t="shared" si="128"/>
        <v>6700</v>
      </c>
      <c r="S590" s="11"/>
      <c r="T590" s="22">
        <v>558.32000000000005</v>
      </c>
      <c r="U590" s="11"/>
      <c r="V590" s="19">
        <v>39641.35</v>
      </c>
      <c r="W590" s="19">
        <v>33499.67</v>
      </c>
      <c r="X590" s="19">
        <v>6141.68</v>
      </c>
      <c r="Y590" s="19">
        <f t="shared" si="129"/>
        <v>79.761904761904759</v>
      </c>
      <c r="Z590" s="19">
        <f t="shared" si="130"/>
        <v>957.12952380952379</v>
      </c>
      <c r="AA590" s="19">
        <f t="shared" si="131"/>
        <v>5742.8704761904764</v>
      </c>
      <c r="AB590" s="19">
        <f t="shared" si="132"/>
        <v>957.14285714285711</v>
      </c>
      <c r="AC590" s="19">
        <f t="shared" si="133"/>
        <v>4785.7276190476196</v>
      </c>
      <c r="AD590" s="19">
        <f t="shared" si="134"/>
        <v>957.14285714285711</v>
      </c>
      <c r="AE590" s="19">
        <f t="shared" si="135"/>
        <v>3828.5847619047627</v>
      </c>
      <c r="AF590" s="19">
        <f t="shared" si="136"/>
        <v>957.14285714285711</v>
      </c>
      <c r="AG590" s="19">
        <f t="shared" si="137"/>
        <v>2871.4419047619058</v>
      </c>
      <c r="AH590" s="19">
        <f t="shared" si="138"/>
        <v>957.14285714285711</v>
      </c>
      <c r="AI590" s="19">
        <f t="shared" si="139"/>
        <v>1914.2990476190487</v>
      </c>
      <c r="AJ590" s="19">
        <f t="shared" si="140"/>
        <v>957.14285714285711</v>
      </c>
      <c r="AK590" s="20">
        <f t="shared" si="141"/>
        <v>957.15619047619157</v>
      </c>
    </row>
    <row r="591" spans="2:37" s="3" customFormat="1" ht="32.25" hidden="1" customHeight="1" outlineLevel="1" x14ac:dyDescent="0.2">
      <c r="B591" s="15" t="s">
        <v>747</v>
      </c>
      <c r="C591" s="16" t="s">
        <v>44</v>
      </c>
      <c r="D591" s="17">
        <v>130</v>
      </c>
      <c r="E591" s="10" t="s">
        <v>748</v>
      </c>
      <c r="F591" s="10" t="s">
        <v>46</v>
      </c>
      <c r="G591" s="11" t="s">
        <v>749</v>
      </c>
      <c r="H591" s="18" t="str">
        <f>IFERROR(INDEX(#REF!,MATCH(G591,#REF!,0)),G591)</f>
        <v>000000000145-2</v>
      </c>
      <c r="I591" s="11"/>
      <c r="J591" s="11" t="s">
        <v>717</v>
      </c>
      <c r="K591" s="11"/>
      <c r="L591" s="11" t="s">
        <v>1407</v>
      </c>
      <c r="M591" s="11">
        <v>0</v>
      </c>
      <c r="N591" s="22">
        <v>0.01</v>
      </c>
      <c r="O591" s="22">
        <v>0.01</v>
      </c>
      <c r="P591" s="22">
        <v>0.01</v>
      </c>
      <c r="Q591" s="11"/>
      <c r="R591" s="13">
        <f t="shared" si="128"/>
        <v>0.01</v>
      </c>
      <c r="S591" s="11"/>
      <c r="T591" s="11"/>
      <c r="U591" s="11"/>
      <c r="V591" s="22">
        <v>0.01</v>
      </c>
      <c r="W591" s="11"/>
      <c r="X591" s="22">
        <v>0.01</v>
      </c>
      <c r="Y591" s="19">
        <f t="shared" si="129"/>
        <v>7.6923076923076926E-5</v>
      </c>
      <c r="Z591" s="19">
        <f t="shared" si="130"/>
        <v>3.8461538461538462E-4</v>
      </c>
      <c r="AA591" s="19">
        <f t="shared" si="131"/>
        <v>9.6153846153846159E-3</v>
      </c>
      <c r="AB591" s="19">
        <f t="shared" si="132"/>
        <v>9.2307692307692316E-4</v>
      </c>
      <c r="AC591" s="19">
        <f t="shared" si="133"/>
        <v>8.6923076923076936E-3</v>
      </c>
      <c r="AD591" s="19">
        <f t="shared" si="134"/>
        <v>9.2307692307692316E-4</v>
      </c>
      <c r="AE591" s="19">
        <f t="shared" si="135"/>
        <v>7.7692307692307705E-3</v>
      </c>
      <c r="AF591" s="19">
        <f t="shared" si="136"/>
        <v>9.2307692307692316E-4</v>
      </c>
      <c r="AG591" s="19">
        <f t="shared" si="137"/>
        <v>6.8461538461538473E-3</v>
      </c>
      <c r="AH591" s="19">
        <f t="shared" si="138"/>
        <v>9.2307692307692316E-4</v>
      </c>
      <c r="AI591" s="19">
        <f t="shared" si="139"/>
        <v>5.9230769230769241E-3</v>
      </c>
      <c r="AJ591" s="19">
        <f t="shared" si="140"/>
        <v>9.2307692307692316E-4</v>
      </c>
      <c r="AK591" s="20">
        <f t="shared" si="141"/>
        <v>5.000000000000001E-3</v>
      </c>
    </row>
    <row r="592" spans="2:37" s="3" customFormat="1" ht="53.25" hidden="1" customHeight="1" outlineLevel="1" x14ac:dyDescent="0.2">
      <c r="B592" s="15" t="s">
        <v>750</v>
      </c>
      <c r="C592" s="16" t="s">
        <v>44</v>
      </c>
      <c r="D592" s="17">
        <v>48</v>
      </c>
      <c r="E592" s="10" t="s">
        <v>751</v>
      </c>
      <c r="F592" s="10" t="s">
        <v>752</v>
      </c>
      <c r="G592" s="11" t="s">
        <v>753</v>
      </c>
      <c r="H592" s="18" t="str">
        <f>IFERROR(INDEX(#REF!,MATCH(G592,#REF!,0)),G592)</f>
        <v>033-02-102</v>
      </c>
      <c r="I592" s="11"/>
      <c r="J592" s="11" t="s">
        <v>717</v>
      </c>
      <c r="K592" s="11"/>
      <c r="L592" s="11">
        <v>0</v>
      </c>
      <c r="M592" s="11">
        <v>0</v>
      </c>
      <c r="N592" s="22">
        <v>0.01</v>
      </c>
      <c r="O592" s="19">
        <v>15800</v>
      </c>
      <c r="P592" s="19">
        <v>93483.53</v>
      </c>
      <c r="Q592" s="19">
        <v>77683.53</v>
      </c>
      <c r="R592" s="13">
        <f t="shared" si="128"/>
        <v>15800</v>
      </c>
      <c r="S592" s="11"/>
      <c r="T592" s="19">
        <v>2304.19</v>
      </c>
      <c r="U592" s="11"/>
      <c r="V592" s="19">
        <v>93483.53</v>
      </c>
      <c r="W592" s="19">
        <v>79987.72</v>
      </c>
      <c r="X592" s="19">
        <v>13495.81</v>
      </c>
      <c r="Y592" s="19">
        <f t="shared" si="129"/>
        <v>329.16666666666669</v>
      </c>
      <c r="Z592" s="19">
        <f t="shared" si="130"/>
        <v>3950.0233333333335</v>
      </c>
      <c r="AA592" s="19">
        <f t="shared" si="131"/>
        <v>11849.976666666666</v>
      </c>
      <c r="AB592" s="19">
        <f t="shared" si="132"/>
        <v>3950</v>
      </c>
      <c r="AC592" s="19">
        <f t="shared" si="133"/>
        <v>7899.9766666666656</v>
      </c>
      <c r="AD592" s="19">
        <f t="shared" si="134"/>
        <v>3950</v>
      </c>
      <c r="AE592" s="19">
        <f t="shared" si="135"/>
        <v>3949.9766666666656</v>
      </c>
      <c r="AF592" s="19">
        <f t="shared" si="136"/>
        <v>3949.9766666666656</v>
      </c>
      <c r="AG592" s="19">
        <f t="shared" si="137"/>
        <v>0</v>
      </c>
      <c r="AH592" s="19">
        <f t="shared" si="138"/>
        <v>0</v>
      </c>
      <c r="AI592" s="19">
        <f t="shared" si="139"/>
        <v>0</v>
      </c>
      <c r="AJ592" s="19">
        <f t="shared" si="140"/>
        <v>0</v>
      </c>
      <c r="AK592" s="20">
        <f t="shared" si="141"/>
        <v>0</v>
      </c>
    </row>
    <row r="593" spans="2:37" s="3" customFormat="1" ht="32.25" hidden="1" customHeight="1" outlineLevel="1" x14ac:dyDescent="0.2">
      <c r="B593" s="15" t="s">
        <v>754</v>
      </c>
      <c r="C593" s="16" t="s">
        <v>44</v>
      </c>
      <c r="D593" s="17">
        <v>178</v>
      </c>
      <c r="E593" s="10" t="s">
        <v>740</v>
      </c>
      <c r="F593" s="10" t="s">
        <v>61</v>
      </c>
      <c r="G593" s="21">
        <v>28000644</v>
      </c>
      <c r="H593" s="18">
        <f>IFERROR(INDEX(#REF!,MATCH(G593,#REF!,0)),G593)</f>
        <v>28000644</v>
      </c>
      <c r="I593" s="11"/>
      <c r="J593" s="11" t="s">
        <v>717</v>
      </c>
      <c r="K593" s="11"/>
      <c r="L593" s="11" t="s">
        <v>1407</v>
      </c>
      <c r="M593" s="11">
        <v>0</v>
      </c>
      <c r="N593" s="22">
        <v>434.95</v>
      </c>
      <c r="O593" s="19">
        <v>16613.400000000001</v>
      </c>
      <c r="P593" s="19">
        <v>16613.400000000001</v>
      </c>
      <c r="Q593" s="19">
        <v>11013.4</v>
      </c>
      <c r="R593" s="13">
        <f t="shared" si="128"/>
        <v>5600.0000000000018</v>
      </c>
      <c r="S593" s="11"/>
      <c r="T593" s="22">
        <v>653.30999999999995</v>
      </c>
      <c r="U593" s="11"/>
      <c r="V593" s="19">
        <v>16613.400000000001</v>
      </c>
      <c r="W593" s="19">
        <v>11666.71</v>
      </c>
      <c r="X593" s="19">
        <v>4946.6899999999996</v>
      </c>
      <c r="Y593" s="19">
        <f t="shared" si="129"/>
        <v>93.333707865168549</v>
      </c>
      <c r="Z593" s="19">
        <f t="shared" si="130"/>
        <v>1119.9785393258426</v>
      </c>
      <c r="AA593" s="19">
        <f t="shared" si="131"/>
        <v>4480.0214606741592</v>
      </c>
      <c r="AB593" s="19">
        <f t="shared" si="132"/>
        <v>1120.0044943820226</v>
      </c>
      <c r="AC593" s="19">
        <f t="shared" si="133"/>
        <v>3360.0169662921367</v>
      </c>
      <c r="AD593" s="19">
        <f t="shared" si="134"/>
        <v>1120.0044943820226</v>
      </c>
      <c r="AE593" s="19">
        <f t="shared" si="135"/>
        <v>2240.0124719101141</v>
      </c>
      <c r="AF593" s="19">
        <f t="shared" si="136"/>
        <v>1120.0044943820226</v>
      </c>
      <c r="AG593" s="19">
        <f t="shared" si="137"/>
        <v>1120.0079775280915</v>
      </c>
      <c r="AH593" s="19">
        <f t="shared" si="138"/>
        <v>1120.0044943820226</v>
      </c>
      <c r="AI593" s="19">
        <f t="shared" si="139"/>
        <v>3.4831460689019877E-3</v>
      </c>
      <c r="AJ593" s="19">
        <f t="shared" si="140"/>
        <v>3.4831460689019877E-3</v>
      </c>
      <c r="AK593" s="20">
        <f t="shared" si="141"/>
        <v>0</v>
      </c>
    </row>
    <row r="594" spans="2:37" s="3" customFormat="1" ht="32.25" hidden="1" customHeight="1" outlineLevel="1" x14ac:dyDescent="0.2">
      <c r="B594" s="15" t="s">
        <v>755</v>
      </c>
      <c r="C594" s="16" t="s">
        <v>44</v>
      </c>
      <c r="D594" s="17">
        <v>84</v>
      </c>
      <c r="E594" s="10" t="s">
        <v>744</v>
      </c>
      <c r="F594" s="10" t="s">
        <v>61</v>
      </c>
      <c r="G594" s="18">
        <v>756001031425</v>
      </c>
      <c r="H594" s="18">
        <f>IFERROR(INDEX(#REF!,MATCH(G594,#REF!,0)),G594)</f>
        <v>756001031425</v>
      </c>
      <c r="I594" s="11"/>
      <c r="J594" s="11" t="s">
        <v>717</v>
      </c>
      <c r="K594" s="11"/>
      <c r="L594" s="11" t="s">
        <v>1407</v>
      </c>
      <c r="M594" s="11">
        <v>0</v>
      </c>
      <c r="N594" s="19">
        <v>71581.22</v>
      </c>
      <c r="O594" s="19">
        <v>15800</v>
      </c>
      <c r="P594" s="19">
        <v>93483.34</v>
      </c>
      <c r="Q594" s="19">
        <v>77683.34</v>
      </c>
      <c r="R594" s="13">
        <f t="shared" si="128"/>
        <v>15800</v>
      </c>
      <c r="S594" s="11"/>
      <c r="T594" s="19">
        <v>1316.7</v>
      </c>
      <c r="U594" s="11"/>
      <c r="V594" s="19">
        <v>93483.34</v>
      </c>
      <c r="W594" s="19">
        <v>79000.039999999994</v>
      </c>
      <c r="X594" s="19">
        <v>14483.3</v>
      </c>
      <c r="Y594" s="19">
        <f t="shared" si="129"/>
        <v>188.0952380952381</v>
      </c>
      <c r="Z594" s="19">
        <f t="shared" si="130"/>
        <v>2257.1761904761906</v>
      </c>
      <c r="AA594" s="19">
        <f t="shared" si="131"/>
        <v>13542.823809523808</v>
      </c>
      <c r="AB594" s="19">
        <f t="shared" si="132"/>
        <v>2257.1428571428573</v>
      </c>
      <c r="AC594" s="19">
        <f t="shared" si="133"/>
        <v>11285.680952380952</v>
      </c>
      <c r="AD594" s="19">
        <f t="shared" si="134"/>
        <v>2257.1428571428573</v>
      </c>
      <c r="AE594" s="19">
        <f t="shared" si="135"/>
        <v>9028.5380952380947</v>
      </c>
      <c r="AF594" s="19">
        <f t="shared" si="136"/>
        <v>2257.1428571428573</v>
      </c>
      <c r="AG594" s="19">
        <f t="shared" si="137"/>
        <v>6771.3952380952378</v>
      </c>
      <c r="AH594" s="19">
        <f t="shared" si="138"/>
        <v>2257.1428571428573</v>
      </c>
      <c r="AI594" s="19">
        <f t="shared" si="139"/>
        <v>4514.2523809523809</v>
      </c>
      <c r="AJ594" s="19">
        <f t="shared" si="140"/>
        <v>2257.1428571428573</v>
      </c>
      <c r="AK594" s="20">
        <f t="shared" si="141"/>
        <v>2257.1095238095236</v>
      </c>
    </row>
    <row r="595" spans="2:37" s="3" customFormat="1" ht="32.25" hidden="1" customHeight="1" outlineLevel="1" x14ac:dyDescent="0.2">
      <c r="B595" s="15" t="s">
        <v>756</v>
      </c>
      <c r="C595" s="16" t="s">
        <v>44</v>
      </c>
      <c r="D595" s="17">
        <v>84</v>
      </c>
      <c r="E595" s="10" t="s">
        <v>757</v>
      </c>
      <c r="F595" s="10" t="s">
        <v>93</v>
      </c>
      <c r="G595" s="11" t="s">
        <v>758</v>
      </c>
      <c r="H595" s="18" t="str">
        <f>IFERROR(INDEX(#REF!,MATCH(G595,#REF!,0)),G595)</f>
        <v>033-02-103</v>
      </c>
      <c r="I595" s="11"/>
      <c r="J595" s="11" t="s">
        <v>717</v>
      </c>
      <c r="K595" s="11"/>
      <c r="L595" s="11" t="s">
        <v>1407</v>
      </c>
      <c r="M595" s="11">
        <v>0</v>
      </c>
      <c r="N595" s="19">
        <v>142156.88</v>
      </c>
      <c r="O595" s="19">
        <v>120100</v>
      </c>
      <c r="P595" s="19">
        <v>710591.76</v>
      </c>
      <c r="Q595" s="19">
        <v>590491.76</v>
      </c>
      <c r="R595" s="13">
        <f t="shared" si="128"/>
        <v>120100</v>
      </c>
      <c r="S595" s="11"/>
      <c r="T595" s="19">
        <v>10008.32</v>
      </c>
      <c r="U595" s="11"/>
      <c r="V595" s="19">
        <v>710591.76</v>
      </c>
      <c r="W595" s="19">
        <v>600500.07999999996</v>
      </c>
      <c r="X595" s="19">
        <v>110091.68</v>
      </c>
      <c r="Y595" s="19">
        <f t="shared" si="129"/>
        <v>1429.7619047619048</v>
      </c>
      <c r="Z595" s="19">
        <f t="shared" si="130"/>
        <v>17157.129523809523</v>
      </c>
      <c r="AA595" s="19">
        <f t="shared" si="131"/>
        <v>102942.87047619048</v>
      </c>
      <c r="AB595" s="19">
        <f t="shared" si="132"/>
        <v>17157.142857142859</v>
      </c>
      <c r="AC595" s="19">
        <f t="shared" si="133"/>
        <v>85785.727619047626</v>
      </c>
      <c r="AD595" s="19">
        <f t="shared" si="134"/>
        <v>17157.142857142859</v>
      </c>
      <c r="AE595" s="19">
        <f t="shared" si="135"/>
        <v>68628.584761904771</v>
      </c>
      <c r="AF595" s="19">
        <f t="shared" si="136"/>
        <v>17157.142857142859</v>
      </c>
      <c r="AG595" s="19">
        <f t="shared" si="137"/>
        <v>51471.441904761916</v>
      </c>
      <c r="AH595" s="19">
        <f t="shared" si="138"/>
        <v>17157.142857142859</v>
      </c>
      <c r="AI595" s="19">
        <f t="shared" si="139"/>
        <v>34314.299047619061</v>
      </c>
      <c r="AJ595" s="19">
        <f t="shared" si="140"/>
        <v>17157.142857142859</v>
      </c>
      <c r="AK595" s="20">
        <f t="shared" si="141"/>
        <v>17157.156190476202</v>
      </c>
    </row>
    <row r="596" spans="2:37" s="3" customFormat="1" ht="32.25" hidden="1" customHeight="1" outlineLevel="1" x14ac:dyDescent="0.2">
      <c r="B596" s="15" t="s">
        <v>759</v>
      </c>
      <c r="C596" s="16" t="s">
        <v>44</v>
      </c>
      <c r="D596" s="17">
        <v>84</v>
      </c>
      <c r="E596" s="10" t="s">
        <v>760</v>
      </c>
      <c r="F596" s="10" t="s">
        <v>61</v>
      </c>
      <c r="G596" s="11" t="s">
        <v>761</v>
      </c>
      <c r="H596" s="18" t="str">
        <f>IFERROR(INDEX(#REF!,MATCH(G596,#REF!,0)),G596)</f>
        <v>033-02-104</v>
      </c>
      <c r="I596" s="11"/>
      <c r="J596" s="11" t="s">
        <v>717</v>
      </c>
      <c r="K596" s="11"/>
      <c r="L596" s="11" t="s">
        <v>1407</v>
      </c>
      <c r="M596" s="11">
        <v>0</v>
      </c>
      <c r="N596" s="19">
        <v>7006.36</v>
      </c>
      <c r="O596" s="19">
        <v>30100</v>
      </c>
      <c r="P596" s="19">
        <v>178091.67</v>
      </c>
      <c r="Q596" s="19">
        <v>147991.67000000001</v>
      </c>
      <c r="R596" s="13">
        <f t="shared" si="128"/>
        <v>30100</v>
      </c>
      <c r="S596" s="11"/>
      <c r="T596" s="19">
        <v>2508.31</v>
      </c>
      <c r="U596" s="11"/>
      <c r="V596" s="19">
        <v>178091.67</v>
      </c>
      <c r="W596" s="19">
        <v>150499.98000000001</v>
      </c>
      <c r="X596" s="19">
        <v>27591.69</v>
      </c>
      <c r="Y596" s="19">
        <f t="shared" si="129"/>
        <v>358.33333333333331</v>
      </c>
      <c r="Z596" s="19">
        <f t="shared" si="130"/>
        <v>4299.9766666666665</v>
      </c>
      <c r="AA596" s="19">
        <f t="shared" si="131"/>
        <v>25800.023333333334</v>
      </c>
      <c r="AB596" s="19">
        <f t="shared" si="132"/>
        <v>4300</v>
      </c>
      <c r="AC596" s="19">
        <f t="shared" si="133"/>
        <v>21500.023333333334</v>
      </c>
      <c r="AD596" s="19">
        <f t="shared" si="134"/>
        <v>4300</v>
      </c>
      <c r="AE596" s="19">
        <f t="shared" si="135"/>
        <v>17200.023333333334</v>
      </c>
      <c r="AF596" s="19">
        <f t="shared" si="136"/>
        <v>4300</v>
      </c>
      <c r="AG596" s="19">
        <f t="shared" si="137"/>
        <v>12900.023333333334</v>
      </c>
      <c r="AH596" s="19">
        <f t="shared" si="138"/>
        <v>4300</v>
      </c>
      <c r="AI596" s="19">
        <f t="shared" si="139"/>
        <v>8600.0233333333344</v>
      </c>
      <c r="AJ596" s="19">
        <f t="shared" si="140"/>
        <v>4300</v>
      </c>
      <c r="AK596" s="20">
        <f t="shared" si="141"/>
        <v>4300.0233333333344</v>
      </c>
    </row>
    <row r="597" spans="2:37" s="3" customFormat="1" ht="32.25" hidden="1" customHeight="1" outlineLevel="1" x14ac:dyDescent="0.2">
      <c r="B597" s="15" t="s">
        <v>762</v>
      </c>
      <c r="C597" s="16" t="s">
        <v>44</v>
      </c>
      <c r="D597" s="17">
        <v>84</v>
      </c>
      <c r="E597" s="10" t="s">
        <v>740</v>
      </c>
      <c r="F597" s="10" t="s">
        <v>61</v>
      </c>
      <c r="G597" s="11" t="s">
        <v>763</v>
      </c>
      <c r="H597" s="18" t="str">
        <f>IFERROR(INDEX(#REF!,MATCH(G597,#REF!,0)),G597)</f>
        <v>033-02-105</v>
      </c>
      <c r="I597" s="11"/>
      <c r="J597" s="11" t="s">
        <v>717</v>
      </c>
      <c r="K597" s="11"/>
      <c r="L597" s="11" t="s">
        <v>1407</v>
      </c>
      <c r="M597" s="11">
        <v>0</v>
      </c>
      <c r="N597" s="19">
        <v>12500</v>
      </c>
      <c r="O597" s="19">
        <v>3300</v>
      </c>
      <c r="P597" s="19">
        <v>19525.150000000001</v>
      </c>
      <c r="Q597" s="19">
        <v>16225.15</v>
      </c>
      <c r="R597" s="13">
        <f t="shared" si="128"/>
        <v>3300.0000000000018</v>
      </c>
      <c r="S597" s="11"/>
      <c r="T597" s="22">
        <v>275.02999999999997</v>
      </c>
      <c r="U597" s="11"/>
      <c r="V597" s="19">
        <v>19525.150000000001</v>
      </c>
      <c r="W597" s="19">
        <v>16500.18</v>
      </c>
      <c r="X597" s="19">
        <v>3024.97</v>
      </c>
      <c r="Y597" s="19">
        <f t="shared" si="129"/>
        <v>39.285714285714285</v>
      </c>
      <c r="Z597" s="19">
        <f t="shared" si="130"/>
        <v>471.45857142857142</v>
      </c>
      <c r="AA597" s="19">
        <f t="shared" si="131"/>
        <v>2828.5414285714305</v>
      </c>
      <c r="AB597" s="19">
        <f t="shared" si="132"/>
        <v>471.42857142857144</v>
      </c>
      <c r="AC597" s="19">
        <f t="shared" si="133"/>
        <v>2357.112857142859</v>
      </c>
      <c r="AD597" s="19">
        <f t="shared" si="134"/>
        <v>471.42857142857144</v>
      </c>
      <c r="AE597" s="19">
        <f t="shared" si="135"/>
        <v>1885.6842857142874</v>
      </c>
      <c r="AF597" s="19">
        <f t="shared" si="136"/>
        <v>471.42857142857144</v>
      </c>
      <c r="AG597" s="19">
        <f t="shared" si="137"/>
        <v>1414.2557142857158</v>
      </c>
      <c r="AH597" s="19">
        <f t="shared" si="138"/>
        <v>471.42857142857144</v>
      </c>
      <c r="AI597" s="19">
        <f t="shared" si="139"/>
        <v>942.82714285714439</v>
      </c>
      <c r="AJ597" s="19">
        <f t="shared" si="140"/>
        <v>471.42857142857144</v>
      </c>
      <c r="AK597" s="20">
        <f t="shared" si="141"/>
        <v>471.39857142857295</v>
      </c>
    </row>
    <row r="598" spans="2:37" s="3" customFormat="1" ht="32.25" hidden="1" customHeight="1" outlineLevel="1" x14ac:dyDescent="0.2">
      <c r="B598" s="15" t="s">
        <v>764</v>
      </c>
      <c r="C598" s="16" t="s">
        <v>44</v>
      </c>
      <c r="D598" s="17">
        <v>84</v>
      </c>
      <c r="E598" s="10" t="s">
        <v>740</v>
      </c>
      <c r="F598" s="10" t="s">
        <v>61</v>
      </c>
      <c r="G598" s="11" t="s">
        <v>765</v>
      </c>
      <c r="H598" s="18" t="str">
        <f>IFERROR(INDEX(#REF!,MATCH(G598,#REF!,0)),G598)</f>
        <v>033-02-108</v>
      </c>
      <c r="I598" s="11"/>
      <c r="J598" s="11" t="s">
        <v>717</v>
      </c>
      <c r="K598" s="11"/>
      <c r="L598" s="11" t="s">
        <v>808</v>
      </c>
      <c r="M598" s="11">
        <v>0</v>
      </c>
      <c r="N598" s="19">
        <v>2395.69</v>
      </c>
      <c r="O598" s="19">
        <v>5300</v>
      </c>
      <c r="P598" s="19">
        <v>31358.3</v>
      </c>
      <c r="Q598" s="19">
        <v>26058.3</v>
      </c>
      <c r="R598" s="13">
        <f t="shared" si="128"/>
        <v>5300</v>
      </c>
      <c r="S598" s="11"/>
      <c r="T598" s="22">
        <v>441.7</v>
      </c>
      <c r="U598" s="11"/>
      <c r="V598" s="19">
        <v>31358.3</v>
      </c>
      <c r="W598" s="19">
        <v>26500</v>
      </c>
      <c r="X598" s="19">
        <v>4858.3</v>
      </c>
      <c r="Y598" s="19">
        <f t="shared" si="129"/>
        <v>63.095238095238095</v>
      </c>
      <c r="Z598" s="19">
        <f t="shared" si="130"/>
        <v>757.17619047619041</v>
      </c>
      <c r="AA598" s="19">
        <f t="shared" si="131"/>
        <v>4542.8238095238094</v>
      </c>
      <c r="AB598" s="19">
        <f t="shared" si="132"/>
        <v>757.14285714285711</v>
      </c>
      <c r="AC598" s="19">
        <f t="shared" si="133"/>
        <v>3785.6809523809525</v>
      </c>
      <c r="AD598" s="19">
        <f t="shared" si="134"/>
        <v>757.14285714285711</v>
      </c>
      <c r="AE598" s="19">
        <f t="shared" si="135"/>
        <v>3028.5380952380956</v>
      </c>
      <c r="AF598" s="19">
        <f t="shared" si="136"/>
        <v>757.14285714285711</v>
      </c>
      <c r="AG598" s="19">
        <f t="shared" si="137"/>
        <v>2271.3952380952387</v>
      </c>
      <c r="AH598" s="19">
        <f t="shared" si="138"/>
        <v>757.14285714285711</v>
      </c>
      <c r="AI598" s="19">
        <f t="shared" si="139"/>
        <v>1514.2523809523816</v>
      </c>
      <c r="AJ598" s="19">
        <f t="shared" si="140"/>
        <v>757.14285714285711</v>
      </c>
      <c r="AK598" s="20">
        <f t="shared" si="141"/>
        <v>757.10952380952449</v>
      </c>
    </row>
    <row r="599" spans="2:37" s="3" customFormat="1" ht="42.75" hidden="1" customHeight="1" outlineLevel="1" x14ac:dyDescent="0.2">
      <c r="B599" s="15" t="s">
        <v>766</v>
      </c>
      <c r="C599" s="16" t="s">
        <v>44</v>
      </c>
      <c r="D599" s="17">
        <v>84</v>
      </c>
      <c r="E599" s="10" t="s">
        <v>757</v>
      </c>
      <c r="F599" s="10" t="s">
        <v>86</v>
      </c>
      <c r="G599" s="11" t="s">
        <v>767</v>
      </c>
      <c r="H599" s="18" t="str">
        <f>IFERROR(INDEX(#REF!,MATCH(G599,#REF!,0)),G599)</f>
        <v>033-03-101</v>
      </c>
      <c r="I599" s="11"/>
      <c r="J599" s="11" t="s">
        <v>717</v>
      </c>
      <c r="K599" s="11"/>
      <c r="L599" s="11" t="s">
        <v>808</v>
      </c>
      <c r="M599" s="11">
        <v>0</v>
      </c>
      <c r="N599" s="19">
        <v>95819.42</v>
      </c>
      <c r="O599" s="19">
        <v>36000</v>
      </c>
      <c r="P599" s="19">
        <v>213000.18</v>
      </c>
      <c r="Q599" s="19">
        <v>177000.18</v>
      </c>
      <c r="R599" s="13">
        <f t="shared" si="128"/>
        <v>36000</v>
      </c>
      <c r="S599" s="11"/>
      <c r="T599" s="19">
        <v>2999.99</v>
      </c>
      <c r="U599" s="11"/>
      <c r="V599" s="19">
        <v>213000.18</v>
      </c>
      <c r="W599" s="19">
        <v>180000.17</v>
      </c>
      <c r="X599" s="19">
        <v>33000.01</v>
      </c>
      <c r="Y599" s="19">
        <f t="shared" si="129"/>
        <v>428.57142857142856</v>
      </c>
      <c r="Z599" s="19">
        <f t="shared" si="130"/>
        <v>5142.8471428571429</v>
      </c>
      <c r="AA599" s="19">
        <f t="shared" si="131"/>
        <v>30857.152857142857</v>
      </c>
      <c r="AB599" s="19">
        <f t="shared" si="132"/>
        <v>5142.8571428571431</v>
      </c>
      <c r="AC599" s="19">
        <f t="shared" si="133"/>
        <v>25714.295714285712</v>
      </c>
      <c r="AD599" s="19">
        <f t="shared" si="134"/>
        <v>5142.8571428571431</v>
      </c>
      <c r="AE599" s="19">
        <f t="shared" si="135"/>
        <v>20571.438571428567</v>
      </c>
      <c r="AF599" s="19">
        <f t="shared" si="136"/>
        <v>5142.8571428571431</v>
      </c>
      <c r="AG599" s="19">
        <f t="shared" si="137"/>
        <v>15428.581428571424</v>
      </c>
      <c r="AH599" s="19">
        <f t="shared" si="138"/>
        <v>5142.8571428571431</v>
      </c>
      <c r="AI599" s="19">
        <f t="shared" si="139"/>
        <v>10285.724285714281</v>
      </c>
      <c r="AJ599" s="19">
        <f t="shared" si="140"/>
        <v>5142.8571428571431</v>
      </c>
      <c r="AK599" s="20">
        <f t="shared" si="141"/>
        <v>5142.8671428571379</v>
      </c>
    </row>
    <row r="600" spans="2:37" s="3" customFormat="1" ht="32.25" hidden="1" customHeight="1" outlineLevel="1" x14ac:dyDescent="0.2">
      <c r="B600" s="15" t="s">
        <v>768</v>
      </c>
      <c r="C600" s="16" t="s">
        <v>44</v>
      </c>
      <c r="D600" s="17">
        <v>84</v>
      </c>
      <c r="E600" s="10" t="s">
        <v>769</v>
      </c>
      <c r="F600" s="10" t="s">
        <v>93</v>
      </c>
      <c r="G600" s="11" t="s">
        <v>770</v>
      </c>
      <c r="H600" s="18" t="str">
        <f>IFERROR(INDEX(#REF!,MATCH(G600,#REF!,0)),G600)</f>
        <v>033-04-109</v>
      </c>
      <c r="I600" s="11"/>
      <c r="J600" s="11" t="s">
        <v>717</v>
      </c>
      <c r="K600" s="11"/>
      <c r="L600" s="11" t="s">
        <v>808</v>
      </c>
      <c r="M600" s="11">
        <v>0</v>
      </c>
      <c r="N600" s="19">
        <v>104117.47</v>
      </c>
      <c r="O600" s="19">
        <v>64200</v>
      </c>
      <c r="P600" s="19">
        <v>379850.33</v>
      </c>
      <c r="Q600" s="19">
        <v>315650.33</v>
      </c>
      <c r="R600" s="13">
        <f t="shared" si="128"/>
        <v>64200</v>
      </c>
      <c r="S600" s="11"/>
      <c r="T600" s="19">
        <v>5350.03</v>
      </c>
      <c r="U600" s="11"/>
      <c r="V600" s="19">
        <v>379850.33</v>
      </c>
      <c r="W600" s="19">
        <v>321000.36</v>
      </c>
      <c r="X600" s="19">
        <v>58849.97</v>
      </c>
      <c r="Y600" s="19">
        <f t="shared" si="129"/>
        <v>764.28571428571433</v>
      </c>
      <c r="Z600" s="19">
        <f t="shared" si="130"/>
        <v>9171.4585714285713</v>
      </c>
      <c r="AA600" s="19">
        <f t="shared" si="131"/>
        <v>55028.541428571429</v>
      </c>
      <c r="AB600" s="19">
        <f t="shared" si="132"/>
        <v>9171.4285714285725</v>
      </c>
      <c r="AC600" s="19">
        <f t="shared" si="133"/>
        <v>45857.112857142856</v>
      </c>
      <c r="AD600" s="19">
        <f t="shared" si="134"/>
        <v>9171.4285714285725</v>
      </c>
      <c r="AE600" s="19">
        <f t="shared" si="135"/>
        <v>36685.684285714284</v>
      </c>
      <c r="AF600" s="19">
        <f t="shared" si="136"/>
        <v>9171.4285714285725</v>
      </c>
      <c r="AG600" s="19">
        <f t="shared" si="137"/>
        <v>27514.255714285711</v>
      </c>
      <c r="AH600" s="19">
        <f t="shared" si="138"/>
        <v>9171.4285714285725</v>
      </c>
      <c r="AI600" s="19">
        <f t="shared" si="139"/>
        <v>18342.827142857139</v>
      </c>
      <c r="AJ600" s="19">
        <f t="shared" si="140"/>
        <v>9171.4285714285725</v>
      </c>
      <c r="AK600" s="20">
        <f t="shared" si="141"/>
        <v>9171.3985714285664</v>
      </c>
    </row>
    <row r="601" spans="2:37" s="3" customFormat="1" ht="32.25" hidden="1" customHeight="1" outlineLevel="1" x14ac:dyDescent="0.2">
      <c r="B601" s="15" t="s">
        <v>771</v>
      </c>
      <c r="C601" s="16" t="s">
        <v>44</v>
      </c>
      <c r="D601" s="17">
        <v>178</v>
      </c>
      <c r="E601" s="10" t="s">
        <v>740</v>
      </c>
      <c r="F601" s="10" t="s">
        <v>93</v>
      </c>
      <c r="G601" s="35">
        <v>11</v>
      </c>
      <c r="H601" s="18">
        <f>IFERROR(INDEX(#REF!,MATCH(G601,#REF!,0)),G601)</f>
        <v>11</v>
      </c>
      <c r="I601" s="11"/>
      <c r="J601" s="11" t="s">
        <v>717</v>
      </c>
      <c r="K601" s="11"/>
      <c r="L601" s="11" t="s">
        <v>1407</v>
      </c>
      <c r="M601" s="11">
        <v>0</v>
      </c>
      <c r="N601" s="22">
        <v>0.01</v>
      </c>
      <c r="O601" s="22">
        <v>0.01</v>
      </c>
      <c r="P601" s="22">
        <v>0.01</v>
      </c>
      <c r="Q601" s="11"/>
      <c r="R601" s="13">
        <f t="shared" si="128"/>
        <v>0.01</v>
      </c>
      <c r="S601" s="11"/>
      <c r="T601" s="11"/>
      <c r="U601" s="11"/>
      <c r="V601" s="22">
        <v>0.01</v>
      </c>
      <c r="W601" s="11"/>
      <c r="X601" s="22">
        <v>0.01</v>
      </c>
      <c r="Y601" s="19">
        <f t="shared" si="129"/>
        <v>5.6179775280898879E-5</v>
      </c>
      <c r="Z601" s="19">
        <f t="shared" si="130"/>
        <v>2.8089887640449441E-4</v>
      </c>
      <c r="AA601" s="19">
        <f t="shared" si="131"/>
        <v>9.7191011235955062E-3</v>
      </c>
      <c r="AB601" s="19">
        <f t="shared" si="132"/>
        <v>6.7415730337078649E-4</v>
      </c>
      <c r="AC601" s="19">
        <f t="shared" si="133"/>
        <v>9.0449438202247195E-3</v>
      </c>
      <c r="AD601" s="19">
        <f t="shared" si="134"/>
        <v>6.7415730337078649E-4</v>
      </c>
      <c r="AE601" s="19">
        <f t="shared" si="135"/>
        <v>8.3707865168539328E-3</v>
      </c>
      <c r="AF601" s="19">
        <f t="shared" si="136"/>
        <v>6.7415730337078649E-4</v>
      </c>
      <c r="AG601" s="19">
        <f t="shared" si="137"/>
        <v>7.6966292134831461E-3</v>
      </c>
      <c r="AH601" s="19">
        <f t="shared" si="138"/>
        <v>6.7415730337078649E-4</v>
      </c>
      <c r="AI601" s="19">
        <f t="shared" si="139"/>
        <v>7.0224719101123594E-3</v>
      </c>
      <c r="AJ601" s="19">
        <f t="shared" si="140"/>
        <v>6.7415730337078649E-4</v>
      </c>
      <c r="AK601" s="20">
        <f t="shared" si="141"/>
        <v>6.3483146067415726E-3</v>
      </c>
    </row>
    <row r="602" spans="2:37" s="3" customFormat="1" ht="32.25" hidden="1" customHeight="1" outlineLevel="1" x14ac:dyDescent="0.2">
      <c r="B602" s="15" t="s">
        <v>772</v>
      </c>
      <c r="C602" s="16" t="s">
        <v>44</v>
      </c>
      <c r="D602" s="17">
        <v>178</v>
      </c>
      <c r="E602" s="10" t="s">
        <v>773</v>
      </c>
      <c r="F602" s="10" t="s">
        <v>61</v>
      </c>
      <c r="G602" s="35">
        <v>14</v>
      </c>
      <c r="H602" s="18">
        <f>IFERROR(INDEX(#REF!,MATCH(G602,#REF!,0)),G602)</f>
        <v>14</v>
      </c>
      <c r="I602" s="11"/>
      <c r="J602" s="11" t="s">
        <v>717</v>
      </c>
      <c r="K602" s="11"/>
      <c r="L602" s="11" t="s">
        <v>1407</v>
      </c>
      <c r="M602" s="11">
        <v>0</v>
      </c>
      <c r="N602" s="22">
        <v>0.01</v>
      </c>
      <c r="O602" s="22">
        <v>0.01</v>
      </c>
      <c r="P602" s="22">
        <v>0.01</v>
      </c>
      <c r="Q602" s="11"/>
      <c r="R602" s="13">
        <f t="shared" si="128"/>
        <v>0.01</v>
      </c>
      <c r="S602" s="11"/>
      <c r="T602" s="11"/>
      <c r="U602" s="11"/>
      <c r="V602" s="22">
        <v>0.01</v>
      </c>
      <c r="W602" s="11"/>
      <c r="X602" s="22">
        <v>0.01</v>
      </c>
      <c r="Y602" s="19">
        <f t="shared" si="129"/>
        <v>5.6179775280898879E-5</v>
      </c>
      <c r="Z602" s="19">
        <f t="shared" si="130"/>
        <v>2.8089887640449441E-4</v>
      </c>
      <c r="AA602" s="19">
        <f t="shared" si="131"/>
        <v>9.7191011235955062E-3</v>
      </c>
      <c r="AB602" s="19">
        <f t="shared" si="132"/>
        <v>6.7415730337078649E-4</v>
      </c>
      <c r="AC602" s="19">
        <f t="shared" si="133"/>
        <v>9.0449438202247195E-3</v>
      </c>
      <c r="AD602" s="19">
        <f t="shared" si="134"/>
        <v>6.7415730337078649E-4</v>
      </c>
      <c r="AE602" s="19">
        <f t="shared" si="135"/>
        <v>8.3707865168539328E-3</v>
      </c>
      <c r="AF602" s="19">
        <f t="shared" si="136"/>
        <v>6.7415730337078649E-4</v>
      </c>
      <c r="AG602" s="19">
        <f t="shared" si="137"/>
        <v>7.6966292134831461E-3</v>
      </c>
      <c r="AH602" s="19">
        <f t="shared" si="138"/>
        <v>6.7415730337078649E-4</v>
      </c>
      <c r="AI602" s="19">
        <f t="shared" si="139"/>
        <v>7.0224719101123594E-3</v>
      </c>
      <c r="AJ602" s="19">
        <f t="shared" si="140"/>
        <v>6.7415730337078649E-4</v>
      </c>
      <c r="AK602" s="20">
        <f t="shared" si="141"/>
        <v>6.3483146067415726E-3</v>
      </c>
    </row>
    <row r="603" spans="2:37" s="3" customFormat="1" ht="32.25" hidden="1" customHeight="1" outlineLevel="1" x14ac:dyDescent="0.2">
      <c r="B603" s="15" t="s">
        <v>747</v>
      </c>
      <c r="C603" s="16" t="s">
        <v>44</v>
      </c>
      <c r="D603" s="17">
        <v>178</v>
      </c>
      <c r="E603" s="10" t="s">
        <v>748</v>
      </c>
      <c r="F603" s="10" t="s">
        <v>46</v>
      </c>
      <c r="G603" s="35">
        <v>138</v>
      </c>
      <c r="H603" s="18">
        <f>IFERROR(INDEX(#REF!,MATCH(G603,#REF!,0)),G603)</f>
        <v>138</v>
      </c>
      <c r="I603" s="11"/>
      <c r="J603" s="11" t="s">
        <v>717</v>
      </c>
      <c r="K603" s="11"/>
      <c r="L603" s="11" t="s">
        <v>1407</v>
      </c>
      <c r="M603" s="11">
        <v>0</v>
      </c>
      <c r="N603" s="22">
        <v>0.01</v>
      </c>
      <c r="O603" s="22">
        <v>0.01</v>
      </c>
      <c r="P603" s="22">
        <v>0.01</v>
      </c>
      <c r="Q603" s="11"/>
      <c r="R603" s="13">
        <f t="shared" si="128"/>
        <v>0.01</v>
      </c>
      <c r="S603" s="11"/>
      <c r="T603" s="11"/>
      <c r="U603" s="11"/>
      <c r="V603" s="22">
        <v>0.01</v>
      </c>
      <c r="W603" s="11"/>
      <c r="X603" s="22">
        <v>0.01</v>
      </c>
      <c r="Y603" s="19">
        <f t="shared" si="129"/>
        <v>5.6179775280898879E-5</v>
      </c>
      <c r="Z603" s="19">
        <f t="shared" si="130"/>
        <v>2.8089887640449441E-4</v>
      </c>
      <c r="AA603" s="19">
        <f t="shared" si="131"/>
        <v>9.7191011235955062E-3</v>
      </c>
      <c r="AB603" s="19">
        <f t="shared" si="132"/>
        <v>6.7415730337078649E-4</v>
      </c>
      <c r="AC603" s="19">
        <f t="shared" si="133"/>
        <v>9.0449438202247195E-3</v>
      </c>
      <c r="AD603" s="19">
        <f t="shared" si="134"/>
        <v>6.7415730337078649E-4</v>
      </c>
      <c r="AE603" s="19">
        <f t="shared" si="135"/>
        <v>8.3707865168539328E-3</v>
      </c>
      <c r="AF603" s="19">
        <f t="shared" si="136"/>
        <v>6.7415730337078649E-4</v>
      </c>
      <c r="AG603" s="19">
        <f t="shared" si="137"/>
        <v>7.6966292134831461E-3</v>
      </c>
      <c r="AH603" s="19">
        <f t="shared" si="138"/>
        <v>6.7415730337078649E-4</v>
      </c>
      <c r="AI603" s="19">
        <f t="shared" si="139"/>
        <v>7.0224719101123594E-3</v>
      </c>
      <c r="AJ603" s="19">
        <f t="shared" si="140"/>
        <v>6.7415730337078649E-4</v>
      </c>
      <c r="AK603" s="20">
        <f t="shared" si="141"/>
        <v>6.3483146067415726E-3</v>
      </c>
    </row>
    <row r="604" spans="2:37" s="3" customFormat="1" ht="32.25" hidden="1" customHeight="1" outlineLevel="1" x14ac:dyDescent="0.2">
      <c r="B604" s="15" t="s">
        <v>774</v>
      </c>
      <c r="C604" s="16" t="s">
        <v>44</v>
      </c>
      <c r="D604" s="17">
        <v>178</v>
      </c>
      <c r="E604" s="10" t="s">
        <v>748</v>
      </c>
      <c r="F604" s="10" t="s">
        <v>46</v>
      </c>
      <c r="G604" s="35">
        <v>141</v>
      </c>
      <c r="H604" s="18">
        <f>IFERROR(INDEX(#REF!,MATCH(G604,#REF!,0)),G604)</f>
        <v>141</v>
      </c>
      <c r="I604" s="11"/>
      <c r="J604" s="11" t="s">
        <v>717</v>
      </c>
      <c r="K604" s="11"/>
      <c r="L604" s="11" t="s">
        <v>1407</v>
      </c>
      <c r="M604" s="11">
        <v>0</v>
      </c>
      <c r="N604" s="22">
        <v>0.01</v>
      </c>
      <c r="O604" s="22">
        <v>0.01</v>
      </c>
      <c r="P604" s="22">
        <v>0.01</v>
      </c>
      <c r="Q604" s="11"/>
      <c r="R604" s="13">
        <f t="shared" si="128"/>
        <v>0.01</v>
      </c>
      <c r="S604" s="11"/>
      <c r="T604" s="11"/>
      <c r="U604" s="11"/>
      <c r="V604" s="22">
        <v>0.01</v>
      </c>
      <c r="W604" s="11"/>
      <c r="X604" s="22">
        <v>0.01</v>
      </c>
      <c r="Y604" s="19">
        <f t="shared" si="129"/>
        <v>5.6179775280898879E-5</v>
      </c>
      <c r="Z604" s="19">
        <f t="shared" si="130"/>
        <v>2.8089887640449441E-4</v>
      </c>
      <c r="AA604" s="19">
        <f t="shared" si="131"/>
        <v>9.7191011235955062E-3</v>
      </c>
      <c r="AB604" s="19">
        <f t="shared" si="132"/>
        <v>6.7415730337078649E-4</v>
      </c>
      <c r="AC604" s="19">
        <f t="shared" si="133"/>
        <v>9.0449438202247195E-3</v>
      </c>
      <c r="AD604" s="19">
        <f t="shared" si="134"/>
        <v>6.7415730337078649E-4</v>
      </c>
      <c r="AE604" s="19">
        <f t="shared" si="135"/>
        <v>8.3707865168539328E-3</v>
      </c>
      <c r="AF604" s="19">
        <f t="shared" si="136"/>
        <v>6.7415730337078649E-4</v>
      </c>
      <c r="AG604" s="19">
        <f t="shared" si="137"/>
        <v>7.6966292134831461E-3</v>
      </c>
      <c r="AH604" s="19">
        <f t="shared" si="138"/>
        <v>6.7415730337078649E-4</v>
      </c>
      <c r="AI604" s="19">
        <f t="shared" si="139"/>
        <v>7.0224719101123594E-3</v>
      </c>
      <c r="AJ604" s="19">
        <f t="shared" si="140"/>
        <v>6.7415730337078649E-4</v>
      </c>
      <c r="AK604" s="20">
        <f t="shared" si="141"/>
        <v>6.3483146067415726E-3</v>
      </c>
    </row>
    <row r="605" spans="2:37" s="3" customFormat="1" ht="32.25" hidden="1" customHeight="1" outlineLevel="1" x14ac:dyDescent="0.2">
      <c r="B605" s="15" t="s">
        <v>775</v>
      </c>
      <c r="C605" s="16" t="s">
        <v>44</v>
      </c>
      <c r="D605" s="17">
        <v>178</v>
      </c>
      <c r="E605" s="10" t="s">
        <v>740</v>
      </c>
      <c r="F605" s="10" t="s">
        <v>93</v>
      </c>
      <c r="G605" s="35">
        <v>1</v>
      </c>
      <c r="H605" s="18">
        <f>IFERROR(INDEX(#REF!,MATCH(G605,#REF!,0)),G605)</f>
        <v>1</v>
      </c>
      <c r="I605" s="11"/>
      <c r="J605" s="11" t="s">
        <v>717</v>
      </c>
      <c r="K605" s="11"/>
      <c r="L605" s="11" t="s">
        <v>1407</v>
      </c>
      <c r="M605" s="11">
        <v>0</v>
      </c>
      <c r="N605" s="22">
        <v>0.01</v>
      </c>
      <c r="O605" s="22">
        <v>0.01</v>
      </c>
      <c r="P605" s="22">
        <v>0.01</v>
      </c>
      <c r="Q605" s="11"/>
      <c r="R605" s="13">
        <f t="shared" si="128"/>
        <v>0.01</v>
      </c>
      <c r="S605" s="11"/>
      <c r="T605" s="11"/>
      <c r="U605" s="11"/>
      <c r="V605" s="22">
        <v>0.01</v>
      </c>
      <c r="W605" s="11"/>
      <c r="X605" s="22">
        <v>0.01</v>
      </c>
      <c r="Y605" s="19">
        <f t="shared" si="129"/>
        <v>5.6179775280898879E-5</v>
      </c>
      <c r="Z605" s="19">
        <f t="shared" si="130"/>
        <v>2.8089887640449441E-4</v>
      </c>
      <c r="AA605" s="19">
        <f t="shared" si="131"/>
        <v>9.7191011235955062E-3</v>
      </c>
      <c r="AB605" s="19">
        <f t="shared" si="132"/>
        <v>6.7415730337078649E-4</v>
      </c>
      <c r="AC605" s="19">
        <f t="shared" si="133"/>
        <v>9.0449438202247195E-3</v>
      </c>
      <c r="AD605" s="19">
        <f t="shared" si="134"/>
        <v>6.7415730337078649E-4</v>
      </c>
      <c r="AE605" s="19">
        <f t="shared" si="135"/>
        <v>8.3707865168539328E-3</v>
      </c>
      <c r="AF605" s="19">
        <f t="shared" si="136"/>
        <v>6.7415730337078649E-4</v>
      </c>
      <c r="AG605" s="19">
        <f t="shared" si="137"/>
        <v>7.6966292134831461E-3</v>
      </c>
      <c r="AH605" s="19">
        <f t="shared" si="138"/>
        <v>6.7415730337078649E-4</v>
      </c>
      <c r="AI605" s="19">
        <f t="shared" si="139"/>
        <v>7.0224719101123594E-3</v>
      </c>
      <c r="AJ605" s="19">
        <f t="shared" si="140"/>
        <v>6.7415730337078649E-4</v>
      </c>
      <c r="AK605" s="20">
        <f t="shared" si="141"/>
        <v>6.3483146067415726E-3</v>
      </c>
    </row>
    <row r="606" spans="2:37" s="3" customFormat="1" ht="32.25" hidden="1" customHeight="1" outlineLevel="1" x14ac:dyDescent="0.2">
      <c r="B606" s="15" t="s">
        <v>776</v>
      </c>
      <c r="C606" s="16" t="s">
        <v>44</v>
      </c>
      <c r="D606" s="17">
        <v>178</v>
      </c>
      <c r="E606" s="10" t="s">
        <v>740</v>
      </c>
      <c r="F606" s="10" t="s">
        <v>61</v>
      </c>
      <c r="G606" s="35">
        <v>9</v>
      </c>
      <c r="H606" s="18">
        <f>IFERROR(INDEX(#REF!,MATCH(G606,#REF!,0)),G606)</f>
        <v>9</v>
      </c>
      <c r="I606" s="11"/>
      <c r="J606" s="11" t="s">
        <v>717</v>
      </c>
      <c r="K606" s="11"/>
      <c r="L606" s="11" t="s">
        <v>808</v>
      </c>
      <c r="M606" s="11">
        <v>0</v>
      </c>
      <c r="N606" s="22">
        <v>0.01</v>
      </c>
      <c r="O606" s="22">
        <v>0.01</v>
      </c>
      <c r="P606" s="22">
        <v>0.01</v>
      </c>
      <c r="Q606" s="11"/>
      <c r="R606" s="13">
        <f t="shared" si="128"/>
        <v>0.01</v>
      </c>
      <c r="S606" s="11"/>
      <c r="T606" s="11"/>
      <c r="U606" s="11"/>
      <c r="V606" s="22">
        <v>0.01</v>
      </c>
      <c r="W606" s="11"/>
      <c r="X606" s="22">
        <v>0.01</v>
      </c>
      <c r="Y606" s="19">
        <f t="shared" si="129"/>
        <v>5.6179775280898879E-5</v>
      </c>
      <c r="Z606" s="19">
        <f t="shared" si="130"/>
        <v>2.8089887640449441E-4</v>
      </c>
      <c r="AA606" s="19">
        <f t="shared" si="131"/>
        <v>9.7191011235955062E-3</v>
      </c>
      <c r="AB606" s="19">
        <f t="shared" si="132"/>
        <v>6.7415730337078649E-4</v>
      </c>
      <c r="AC606" s="19">
        <f t="shared" si="133"/>
        <v>9.0449438202247195E-3</v>
      </c>
      <c r="AD606" s="19">
        <f t="shared" si="134"/>
        <v>6.7415730337078649E-4</v>
      </c>
      <c r="AE606" s="19">
        <f t="shared" si="135"/>
        <v>8.3707865168539328E-3</v>
      </c>
      <c r="AF606" s="19">
        <f t="shared" si="136"/>
        <v>6.7415730337078649E-4</v>
      </c>
      <c r="AG606" s="19">
        <f t="shared" si="137"/>
        <v>7.6966292134831461E-3</v>
      </c>
      <c r="AH606" s="19">
        <f t="shared" si="138"/>
        <v>6.7415730337078649E-4</v>
      </c>
      <c r="AI606" s="19">
        <f t="shared" si="139"/>
        <v>7.0224719101123594E-3</v>
      </c>
      <c r="AJ606" s="19">
        <f t="shared" si="140"/>
        <v>6.7415730337078649E-4</v>
      </c>
      <c r="AK606" s="20">
        <f t="shared" si="141"/>
        <v>6.3483146067415726E-3</v>
      </c>
    </row>
    <row r="607" spans="2:37" s="3" customFormat="1" ht="32.25" hidden="1" customHeight="1" outlineLevel="1" x14ac:dyDescent="0.2">
      <c r="B607" s="15" t="s">
        <v>777</v>
      </c>
      <c r="C607" s="16" t="s">
        <v>44</v>
      </c>
      <c r="D607" s="17">
        <v>178</v>
      </c>
      <c r="E607" s="10" t="s">
        <v>778</v>
      </c>
      <c r="F607" s="10" t="s">
        <v>61</v>
      </c>
      <c r="G607" s="35">
        <v>13</v>
      </c>
      <c r="H607" s="18">
        <f>IFERROR(INDEX(#REF!,MATCH(G607,#REF!,0)),G607)</f>
        <v>13</v>
      </c>
      <c r="I607" s="11"/>
      <c r="J607" s="11" t="s">
        <v>717</v>
      </c>
      <c r="K607" s="11"/>
      <c r="L607" s="11" t="s">
        <v>808</v>
      </c>
      <c r="M607" s="11">
        <v>0</v>
      </c>
      <c r="N607" s="22">
        <v>0.01</v>
      </c>
      <c r="O607" s="22">
        <v>0.01</v>
      </c>
      <c r="P607" s="22">
        <v>0.01</v>
      </c>
      <c r="Q607" s="11"/>
      <c r="R607" s="13">
        <f t="shared" si="128"/>
        <v>0.01</v>
      </c>
      <c r="S607" s="11"/>
      <c r="T607" s="11"/>
      <c r="U607" s="11"/>
      <c r="V607" s="22">
        <v>0.01</v>
      </c>
      <c r="W607" s="11"/>
      <c r="X607" s="22">
        <v>0.01</v>
      </c>
      <c r="Y607" s="19">
        <f t="shared" si="129"/>
        <v>5.6179775280898879E-5</v>
      </c>
      <c r="Z607" s="19">
        <f t="shared" si="130"/>
        <v>2.8089887640449441E-4</v>
      </c>
      <c r="AA607" s="19">
        <f t="shared" si="131"/>
        <v>9.7191011235955062E-3</v>
      </c>
      <c r="AB607" s="19">
        <f t="shared" si="132"/>
        <v>6.7415730337078649E-4</v>
      </c>
      <c r="AC607" s="19">
        <f t="shared" si="133"/>
        <v>9.0449438202247195E-3</v>
      </c>
      <c r="AD607" s="19">
        <f t="shared" si="134"/>
        <v>6.7415730337078649E-4</v>
      </c>
      <c r="AE607" s="19">
        <f t="shared" si="135"/>
        <v>8.3707865168539328E-3</v>
      </c>
      <c r="AF607" s="19">
        <f t="shared" si="136"/>
        <v>6.7415730337078649E-4</v>
      </c>
      <c r="AG607" s="19">
        <f t="shared" si="137"/>
        <v>7.6966292134831461E-3</v>
      </c>
      <c r="AH607" s="19">
        <f t="shared" si="138"/>
        <v>6.7415730337078649E-4</v>
      </c>
      <c r="AI607" s="19">
        <f t="shared" si="139"/>
        <v>7.0224719101123594E-3</v>
      </c>
      <c r="AJ607" s="19">
        <f t="shared" si="140"/>
        <v>6.7415730337078649E-4</v>
      </c>
      <c r="AK607" s="20">
        <f t="shared" si="141"/>
        <v>6.3483146067415726E-3</v>
      </c>
    </row>
    <row r="608" spans="2:37" s="3" customFormat="1" ht="32.25" hidden="1" customHeight="1" outlineLevel="1" x14ac:dyDescent="0.2">
      <c r="B608" s="15" t="s">
        <v>779</v>
      </c>
      <c r="C608" s="16" t="s">
        <v>44</v>
      </c>
      <c r="D608" s="17">
        <v>178</v>
      </c>
      <c r="E608" s="10" t="s">
        <v>740</v>
      </c>
      <c r="F608" s="10" t="s">
        <v>61</v>
      </c>
      <c r="G608" s="35">
        <v>16</v>
      </c>
      <c r="H608" s="18">
        <f>IFERROR(INDEX(#REF!,MATCH(G608,#REF!,0)),G608)</f>
        <v>16</v>
      </c>
      <c r="I608" s="11"/>
      <c r="J608" s="11" t="s">
        <v>717</v>
      </c>
      <c r="K608" s="11"/>
      <c r="L608" s="11" t="s">
        <v>808</v>
      </c>
      <c r="M608" s="11">
        <v>0</v>
      </c>
      <c r="N608" s="22">
        <v>0.01</v>
      </c>
      <c r="O608" s="22">
        <v>0.01</v>
      </c>
      <c r="P608" s="22">
        <v>0.01</v>
      </c>
      <c r="Q608" s="11"/>
      <c r="R608" s="13">
        <f t="shared" si="128"/>
        <v>0.01</v>
      </c>
      <c r="S608" s="11"/>
      <c r="T608" s="11"/>
      <c r="U608" s="11"/>
      <c r="V608" s="22">
        <v>0.01</v>
      </c>
      <c r="W608" s="11"/>
      <c r="X608" s="22">
        <v>0.01</v>
      </c>
      <c r="Y608" s="19">
        <f t="shared" si="129"/>
        <v>5.6179775280898879E-5</v>
      </c>
      <c r="Z608" s="19">
        <f t="shared" si="130"/>
        <v>2.8089887640449441E-4</v>
      </c>
      <c r="AA608" s="19">
        <f t="shared" si="131"/>
        <v>9.7191011235955062E-3</v>
      </c>
      <c r="AB608" s="19">
        <f t="shared" si="132"/>
        <v>6.7415730337078649E-4</v>
      </c>
      <c r="AC608" s="19">
        <f t="shared" si="133"/>
        <v>9.0449438202247195E-3</v>
      </c>
      <c r="AD608" s="19">
        <f t="shared" si="134"/>
        <v>6.7415730337078649E-4</v>
      </c>
      <c r="AE608" s="19">
        <f t="shared" si="135"/>
        <v>8.3707865168539328E-3</v>
      </c>
      <c r="AF608" s="19">
        <f t="shared" si="136"/>
        <v>6.7415730337078649E-4</v>
      </c>
      <c r="AG608" s="19">
        <f t="shared" si="137"/>
        <v>7.6966292134831461E-3</v>
      </c>
      <c r="AH608" s="19">
        <f t="shared" si="138"/>
        <v>6.7415730337078649E-4</v>
      </c>
      <c r="AI608" s="19">
        <f t="shared" si="139"/>
        <v>7.0224719101123594E-3</v>
      </c>
      <c r="AJ608" s="19">
        <f t="shared" si="140"/>
        <v>6.7415730337078649E-4</v>
      </c>
      <c r="AK608" s="20">
        <f t="shared" si="141"/>
        <v>6.3483146067415726E-3</v>
      </c>
    </row>
    <row r="609" spans="2:37" s="3" customFormat="1" ht="32.25" hidden="1" customHeight="1" outlineLevel="1" x14ac:dyDescent="0.2">
      <c r="B609" s="15" t="s">
        <v>780</v>
      </c>
      <c r="C609" s="16" t="s">
        <v>44</v>
      </c>
      <c r="D609" s="17">
        <v>178</v>
      </c>
      <c r="E609" s="10" t="s">
        <v>740</v>
      </c>
      <c r="F609" s="10" t="s">
        <v>61</v>
      </c>
      <c r="G609" s="35">
        <v>23</v>
      </c>
      <c r="H609" s="18">
        <f>IFERROR(INDEX(#REF!,MATCH(G609,#REF!,0)),G609)</f>
        <v>23</v>
      </c>
      <c r="I609" s="11"/>
      <c r="J609" s="11" t="s">
        <v>717</v>
      </c>
      <c r="K609" s="11"/>
      <c r="L609" s="11" t="s">
        <v>808</v>
      </c>
      <c r="M609" s="11">
        <v>0</v>
      </c>
      <c r="N609" s="22">
        <v>0.01</v>
      </c>
      <c r="O609" s="22">
        <v>0.01</v>
      </c>
      <c r="P609" s="22">
        <v>0.01</v>
      </c>
      <c r="Q609" s="11"/>
      <c r="R609" s="13">
        <f t="shared" si="128"/>
        <v>0.01</v>
      </c>
      <c r="S609" s="11"/>
      <c r="T609" s="11"/>
      <c r="U609" s="11"/>
      <c r="V609" s="22">
        <v>0.01</v>
      </c>
      <c r="W609" s="11"/>
      <c r="X609" s="22">
        <v>0.01</v>
      </c>
      <c r="Y609" s="19">
        <f t="shared" si="129"/>
        <v>5.6179775280898879E-5</v>
      </c>
      <c r="Z609" s="19">
        <f t="shared" si="130"/>
        <v>2.8089887640449441E-4</v>
      </c>
      <c r="AA609" s="19">
        <f t="shared" si="131"/>
        <v>9.7191011235955062E-3</v>
      </c>
      <c r="AB609" s="19">
        <f t="shared" si="132"/>
        <v>6.7415730337078649E-4</v>
      </c>
      <c r="AC609" s="19">
        <f t="shared" si="133"/>
        <v>9.0449438202247195E-3</v>
      </c>
      <c r="AD609" s="19">
        <f t="shared" si="134"/>
        <v>6.7415730337078649E-4</v>
      </c>
      <c r="AE609" s="19">
        <f t="shared" si="135"/>
        <v>8.3707865168539328E-3</v>
      </c>
      <c r="AF609" s="19">
        <f t="shared" si="136"/>
        <v>6.7415730337078649E-4</v>
      </c>
      <c r="AG609" s="19">
        <f t="shared" si="137"/>
        <v>7.6966292134831461E-3</v>
      </c>
      <c r="AH609" s="19">
        <f t="shared" si="138"/>
        <v>6.7415730337078649E-4</v>
      </c>
      <c r="AI609" s="19">
        <f t="shared" si="139"/>
        <v>7.0224719101123594E-3</v>
      </c>
      <c r="AJ609" s="19">
        <f t="shared" si="140"/>
        <v>6.7415730337078649E-4</v>
      </c>
      <c r="AK609" s="20">
        <f t="shared" si="141"/>
        <v>6.3483146067415726E-3</v>
      </c>
    </row>
    <row r="610" spans="2:37" s="3" customFormat="1" ht="32.25" hidden="1" customHeight="1" outlineLevel="1" x14ac:dyDescent="0.2">
      <c r="B610" s="15" t="s">
        <v>781</v>
      </c>
      <c r="C610" s="16" t="s">
        <v>44</v>
      </c>
      <c r="D610" s="17">
        <v>178</v>
      </c>
      <c r="E610" s="10" t="s">
        <v>740</v>
      </c>
      <c r="F610" s="10" t="s">
        <v>61</v>
      </c>
      <c r="G610" s="35">
        <v>26</v>
      </c>
      <c r="H610" s="18">
        <f>IFERROR(INDEX(#REF!,MATCH(G610,#REF!,0)),G610)</f>
        <v>26</v>
      </c>
      <c r="I610" s="11"/>
      <c r="J610" s="11" t="s">
        <v>717</v>
      </c>
      <c r="K610" s="11"/>
      <c r="L610" s="11" t="s">
        <v>808</v>
      </c>
      <c r="M610" s="11">
        <v>0</v>
      </c>
      <c r="N610" s="22">
        <v>0.01</v>
      </c>
      <c r="O610" s="22">
        <v>0.01</v>
      </c>
      <c r="P610" s="22">
        <v>0.01</v>
      </c>
      <c r="Q610" s="11"/>
      <c r="R610" s="13">
        <f t="shared" si="128"/>
        <v>0.01</v>
      </c>
      <c r="S610" s="11"/>
      <c r="T610" s="11"/>
      <c r="U610" s="11"/>
      <c r="V610" s="22">
        <v>0.01</v>
      </c>
      <c r="W610" s="11"/>
      <c r="X610" s="22">
        <v>0.01</v>
      </c>
      <c r="Y610" s="19">
        <f t="shared" si="129"/>
        <v>5.6179775280898879E-5</v>
      </c>
      <c r="Z610" s="19">
        <f t="shared" si="130"/>
        <v>2.8089887640449441E-4</v>
      </c>
      <c r="AA610" s="19">
        <f t="shared" si="131"/>
        <v>9.7191011235955062E-3</v>
      </c>
      <c r="AB610" s="19">
        <f t="shared" si="132"/>
        <v>6.7415730337078649E-4</v>
      </c>
      <c r="AC610" s="19">
        <f t="shared" si="133"/>
        <v>9.0449438202247195E-3</v>
      </c>
      <c r="AD610" s="19">
        <f t="shared" si="134"/>
        <v>6.7415730337078649E-4</v>
      </c>
      <c r="AE610" s="19">
        <f t="shared" si="135"/>
        <v>8.3707865168539328E-3</v>
      </c>
      <c r="AF610" s="19">
        <f t="shared" si="136"/>
        <v>6.7415730337078649E-4</v>
      </c>
      <c r="AG610" s="19">
        <f t="shared" si="137"/>
        <v>7.6966292134831461E-3</v>
      </c>
      <c r="AH610" s="19">
        <f t="shared" si="138"/>
        <v>6.7415730337078649E-4</v>
      </c>
      <c r="AI610" s="19">
        <f t="shared" si="139"/>
        <v>7.0224719101123594E-3</v>
      </c>
      <c r="AJ610" s="19">
        <f t="shared" si="140"/>
        <v>6.7415730337078649E-4</v>
      </c>
      <c r="AK610" s="20">
        <f t="shared" si="141"/>
        <v>6.3483146067415726E-3</v>
      </c>
    </row>
    <row r="611" spans="2:37" s="3" customFormat="1" ht="32.25" hidden="1" customHeight="1" outlineLevel="1" x14ac:dyDescent="0.2">
      <c r="B611" s="15" t="s">
        <v>782</v>
      </c>
      <c r="C611" s="16" t="s">
        <v>44</v>
      </c>
      <c r="D611" s="17">
        <v>178</v>
      </c>
      <c r="E611" s="10" t="s">
        <v>740</v>
      </c>
      <c r="F611" s="10" t="s">
        <v>61</v>
      </c>
      <c r="G611" s="35">
        <v>42</v>
      </c>
      <c r="H611" s="18">
        <f>IFERROR(INDEX(#REF!,MATCH(G611,#REF!,0)),G611)</f>
        <v>42</v>
      </c>
      <c r="I611" s="11"/>
      <c r="J611" s="11" t="s">
        <v>717</v>
      </c>
      <c r="K611" s="11"/>
      <c r="L611" s="11" t="s">
        <v>808</v>
      </c>
      <c r="M611" s="11">
        <v>0</v>
      </c>
      <c r="N611" s="22">
        <v>0.01</v>
      </c>
      <c r="O611" s="22">
        <v>0.01</v>
      </c>
      <c r="P611" s="22">
        <v>0.01</v>
      </c>
      <c r="Q611" s="11"/>
      <c r="R611" s="13">
        <f t="shared" si="128"/>
        <v>0.01</v>
      </c>
      <c r="S611" s="11"/>
      <c r="T611" s="11"/>
      <c r="U611" s="11"/>
      <c r="V611" s="22">
        <v>0.01</v>
      </c>
      <c r="W611" s="11"/>
      <c r="X611" s="22">
        <v>0.01</v>
      </c>
      <c r="Y611" s="19">
        <f t="shared" si="129"/>
        <v>5.6179775280898879E-5</v>
      </c>
      <c r="Z611" s="19">
        <f t="shared" si="130"/>
        <v>2.8089887640449441E-4</v>
      </c>
      <c r="AA611" s="19">
        <f t="shared" si="131"/>
        <v>9.7191011235955062E-3</v>
      </c>
      <c r="AB611" s="19">
        <f t="shared" si="132"/>
        <v>6.7415730337078649E-4</v>
      </c>
      <c r="AC611" s="19">
        <f t="shared" si="133"/>
        <v>9.0449438202247195E-3</v>
      </c>
      <c r="AD611" s="19">
        <f t="shared" si="134"/>
        <v>6.7415730337078649E-4</v>
      </c>
      <c r="AE611" s="19">
        <f t="shared" si="135"/>
        <v>8.3707865168539328E-3</v>
      </c>
      <c r="AF611" s="19">
        <f t="shared" si="136"/>
        <v>6.7415730337078649E-4</v>
      </c>
      <c r="AG611" s="19">
        <f t="shared" si="137"/>
        <v>7.6966292134831461E-3</v>
      </c>
      <c r="AH611" s="19">
        <f t="shared" si="138"/>
        <v>6.7415730337078649E-4</v>
      </c>
      <c r="AI611" s="19">
        <f t="shared" si="139"/>
        <v>7.0224719101123594E-3</v>
      </c>
      <c r="AJ611" s="19">
        <f t="shared" si="140"/>
        <v>6.7415730337078649E-4</v>
      </c>
      <c r="AK611" s="20">
        <f t="shared" si="141"/>
        <v>6.3483146067415726E-3</v>
      </c>
    </row>
    <row r="612" spans="2:37" s="3" customFormat="1" ht="32.25" hidden="1" customHeight="1" outlineLevel="1" x14ac:dyDescent="0.2">
      <c r="B612" s="15" t="s">
        <v>783</v>
      </c>
      <c r="C612" s="16" t="s">
        <v>44</v>
      </c>
      <c r="D612" s="17">
        <v>178</v>
      </c>
      <c r="E612" s="10" t="s">
        <v>740</v>
      </c>
      <c r="F612" s="10" t="s">
        <v>61</v>
      </c>
      <c r="G612" s="35">
        <v>43</v>
      </c>
      <c r="H612" s="18">
        <f>IFERROR(INDEX(#REF!,MATCH(G612,#REF!,0)),G612)</f>
        <v>43</v>
      </c>
      <c r="I612" s="11"/>
      <c r="J612" s="11" t="s">
        <v>717</v>
      </c>
      <c r="K612" s="11"/>
      <c r="L612" s="11" t="s">
        <v>808</v>
      </c>
      <c r="M612" s="11">
        <v>0</v>
      </c>
      <c r="N612" s="22">
        <v>0.01</v>
      </c>
      <c r="O612" s="22">
        <v>0.01</v>
      </c>
      <c r="P612" s="22">
        <v>0.01</v>
      </c>
      <c r="Q612" s="11"/>
      <c r="R612" s="13">
        <f t="shared" si="128"/>
        <v>0.01</v>
      </c>
      <c r="S612" s="11"/>
      <c r="T612" s="11"/>
      <c r="U612" s="11"/>
      <c r="V612" s="22">
        <v>0.01</v>
      </c>
      <c r="W612" s="11"/>
      <c r="X612" s="22">
        <v>0.01</v>
      </c>
      <c r="Y612" s="19">
        <f t="shared" si="129"/>
        <v>5.6179775280898879E-5</v>
      </c>
      <c r="Z612" s="19">
        <f t="shared" si="130"/>
        <v>2.8089887640449441E-4</v>
      </c>
      <c r="AA612" s="19">
        <f t="shared" si="131"/>
        <v>9.7191011235955062E-3</v>
      </c>
      <c r="AB612" s="19">
        <f t="shared" si="132"/>
        <v>6.7415730337078649E-4</v>
      </c>
      <c r="AC612" s="19">
        <f t="shared" si="133"/>
        <v>9.0449438202247195E-3</v>
      </c>
      <c r="AD612" s="19">
        <f t="shared" si="134"/>
        <v>6.7415730337078649E-4</v>
      </c>
      <c r="AE612" s="19">
        <f t="shared" si="135"/>
        <v>8.3707865168539328E-3</v>
      </c>
      <c r="AF612" s="19">
        <f t="shared" si="136"/>
        <v>6.7415730337078649E-4</v>
      </c>
      <c r="AG612" s="19">
        <f t="shared" si="137"/>
        <v>7.6966292134831461E-3</v>
      </c>
      <c r="AH612" s="19">
        <f t="shared" si="138"/>
        <v>6.7415730337078649E-4</v>
      </c>
      <c r="AI612" s="19">
        <f t="shared" si="139"/>
        <v>7.0224719101123594E-3</v>
      </c>
      <c r="AJ612" s="19">
        <f t="shared" si="140"/>
        <v>6.7415730337078649E-4</v>
      </c>
      <c r="AK612" s="20">
        <f t="shared" si="141"/>
        <v>6.3483146067415726E-3</v>
      </c>
    </row>
    <row r="613" spans="2:37" s="3" customFormat="1" ht="32.25" hidden="1" customHeight="1" outlineLevel="1" x14ac:dyDescent="0.2">
      <c r="B613" s="15" t="s">
        <v>784</v>
      </c>
      <c r="C613" s="16" t="s">
        <v>44</v>
      </c>
      <c r="D613" s="17">
        <v>178</v>
      </c>
      <c r="E613" s="10" t="s">
        <v>740</v>
      </c>
      <c r="F613" s="10" t="s">
        <v>61</v>
      </c>
      <c r="G613" s="11" t="s">
        <v>785</v>
      </c>
      <c r="H613" s="18" t="str">
        <f>IFERROR(INDEX(#REF!,MATCH(G613,#REF!,0)),G613)</f>
        <v>000000000047 НТМК ЭН</v>
      </c>
      <c r="I613" s="11"/>
      <c r="J613" s="11" t="s">
        <v>717</v>
      </c>
      <c r="K613" s="11"/>
      <c r="L613" s="11" t="s">
        <v>808</v>
      </c>
      <c r="M613" s="11">
        <v>0</v>
      </c>
      <c r="N613" s="22">
        <v>0.01</v>
      </c>
      <c r="O613" s="22">
        <v>0.01</v>
      </c>
      <c r="P613" s="22">
        <v>0.01</v>
      </c>
      <c r="Q613" s="11"/>
      <c r="R613" s="13">
        <f t="shared" si="128"/>
        <v>0.01</v>
      </c>
      <c r="S613" s="11"/>
      <c r="T613" s="11"/>
      <c r="U613" s="11"/>
      <c r="V613" s="22">
        <v>0.01</v>
      </c>
      <c r="W613" s="11"/>
      <c r="X613" s="22">
        <v>0.01</v>
      </c>
      <c r="Y613" s="19">
        <f t="shared" si="129"/>
        <v>5.6179775280898879E-5</v>
      </c>
      <c r="Z613" s="19">
        <f t="shared" si="130"/>
        <v>2.8089887640449441E-4</v>
      </c>
      <c r="AA613" s="19">
        <f t="shared" si="131"/>
        <v>9.7191011235955062E-3</v>
      </c>
      <c r="AB613" s="19">
        <f t="shared" si="132"/>
        <v>6.7415730337078649E-4</v>
      </c>
      <c r="AC613" s="19">
        <f t="shared" si="133"/>
        <v>9.0449438202247195E-3</v>
      </c>
      <c r="AD613" s="19">
        <f t="shared" si="134"/>
        <v>6.7415730337078649E-4</v>
      </c>
      <c r="AE613" s="19">
        <f t="shared" si="135"/>
        <v>8.3707865168539328E-3</v>
      </c>
      <c r="AF613" s="19">
        <f t="shared" si="136"/>
        <v>6.7415730337078649E-4</v>
      </c>
      <c r="AG613" s="19">
        <f t="shared" si="137"/>
        <v>7.6966292134831461E-3</v>
      </c>
      <c r="AH613" s="19">
        <f t="shared" si="138"/>
        <v>6.7415730337078649E-4</v>
      </c>
      <c r="AI613" s="19">
        <f t="shared" si="139"/>
        <v>7.0224719101123594E-3</v>
      </c>
      <c r="AJ613" s="19">
        <f t="shared" si="140"/>
        <v>6.7415730337078649E-4</v>
      </c>
      <c r="AK613" s="20">
        <f t="shared" si="141"/>
        <v>6.3483146067415726E-3</v>
      </c>
    </row>
    <row r="614" spans="2:37" s="3" customFormat="1" ht="32.25" hidden="1" customHeight="1" outlineLevel="1" x14ac:dyDescent="0.2">
      <c r="B614" s="15" t="s">
        <v>786</v>
      </c>
      <c r="C614" s="16" t="s">
        <v>44</v>
      </c>
      <c r="D614" s="17">
        <v>178</v>
      </c>
      <c r="E614" s="10" t="s">
        <v>748</v>
      </c>
      <c r="F614" s="10" t="s">
        <v>93</v>
      </c>
      <c r="G614" s="35">
        <v>114</v>
      </c>
      <c r="H614" s="18">
        <f>IFERROR(INDEX(#REF!,MATCH(G614,#REF!,0)),G614)</f>
        <v>114</v>
      </c>
      <c r="I614" s="11"/>
      <c r="J614" s="11" t="s">
        <v>717</v>
      </c>
      <c r="K614" s="11"/>
      <c r="L614" s="11" t="s">
        <v>1407</v>
      </c>
      <c r="M614" s="11">
        <v>0</v>
      </c>
      <c r="N614" s="22">
        <v>0.01</v>
      </c>
      <c r="O614" s="19">
        <v>19876.63</v>
      </c>
      <c r="P614" s="19">
        <v>19876.63</v>
      </c>
      <c r="Q614" s="19">
        <v>13176.63</v>
      </c>
      <c r="R614" s="13">
        <f t="shared" si="128"/>
        <v>6700.0000000000018</v>
      </c>
      <c r="S614" s="11"/>
      <c r="T614" s="22">
        <v>781.69</v>
      </c>
      <c r="U614" s="11"/>
      <c r="V614" s="19">
        <v>19876.63</v>
      </c>
      <c r="W614" s="19">
        <v>13958.32</v>
      </c>
      <c r="X614" s="19">
        <v>5918.31</v>
      </c>
      <c r="Y614" s="19">
        <f t="shared" si="129"/>
        <v>111.66646067415731</v>
      </c>
      <c r="Z614" s="19">
        <f t="shared" si="130"/>
        <v>1340.0223033707866</v>
      </c>
      <c r="AA614" s="19">
        <f t="shared" si="131"/>
        <v>5359.9776966292156</v>
      </c>
      <c r="AB614" s="19">
        <f t="shared" si="132"/>
        <v>1339.9975280898877</v>
      </c>
      <c r="AC614" s="19">
        <f t="shared" si="133"/>
        <v>4019.9801685393277</v>
      </c>
      <c r="AD614" s="19">
        <f t="shared" si="134"/>
        <v>1339.9975280898877</v>
      </c>
      <c r="AE614" s="19">
        <f t="shared" si="135"/>
        <v>2679.9826404494397</v>
      </c>
      <c r="AF614" s="19">
        <f t="shared" si="136"/>
        <v>1339.9975280898877</v>
      </c>
      <c r="AG614" s="19">
        <f t="shared" si="137"/>
        <v>1339.985112359552</v>
      </c>
      <c r="AH614" s="19">
        <f t="shared" si="138"/>
        <v>1339.985112359552</v>
      </c>
      <c r="AI614" s="19">
        <f t="shared" si="139"/>
        <v>0</v>
      </c>
      <c r="AJ614" s="19">
        <f t="shared" si="140"/>
        <v>0</v>
      </c>
      <c r="AK614" s="20">
        <f t="shared" si="141"/>
        <v>0</v>
      </c>
    </row>
    <row r="615" spans="2:37" s="3" customFormat="1" ht="32.25" hidden="1" customHeight="1" outlineLevel="1" x14ac:dyDescent="0.2">
      <c r="B615" s="15" t="s">
        <v>786</v>
      </c>
      <c r="C615" s="16" t="s">
        <v>44</v>
      </c>
      <c r="D615" s="17">
        <v>178</v>
      </c>
      <c r="E615" s="10" t="s">
        <v>748</v>
      </c>
      <c r="F615" s="10" t="s">
        <v>57</v>
      </c>
      <c r="G615" s="35">
        <v>115</v>
      </c>
      <c r="H615" s="18">
        <f>IFERROR(INDEX(#REF!,MATCH(G615,#REF!,0)),G615)</f>
        <v>115</v>
      </c>
      <c r="I615" s="11"/>
      <c r="J615" s="11" t="s">
        <v>717</v>
      </c>
      <c r="K615" s="11"/>
      <c r="L615" s="11" t="s">
        <v>1407</v>
      </c>
      <c r="M615" s="11">
        <v>0</v>
      </c>
      <c r="N615" s="22">
        <v>0.01</v>
      </c>
      <c r="O615" s="19">
        <v>19876.63</v>
      </c>
      <c r="P615" s="19">
        <v>19876.63</v>
      </c>
      <c r="Q615" s="19">
        <v>13176.63</v>
      </c>
      <c r="R615" s="13">
        <f t="shared" si="128"/>
        <v>6700.0000000000018</v>
      </c>
      <c r="S615" s="11"/>
      <c r="T615" s="22">
        <v>781.69</v>
      </c>
      <c r="U615" s="11"/>
      <c r="V615" s="19">
        <v>19876.63</v>
      </c>
      <c r="W615" s="19">
        <v>13958.32</v>
      </c>
      <c r="X615" s="19">
        <v>5918.31</v>
      </c>
      <c r="Y615" s="19">
        <f t="shared" si="129"/>
        <v>111.66646067415731</v>
      </c>
      <c r="Z615" s="19">
        <f t="shared" si="130"/>
        <v>1340.0223033707866</v>
      </c>
      <c r="AA615" s="19">
        <f t="shared" si="131"/>
        <v>5359.9776966292156</v>
      </c>
      <c r="AB615" s="19">
        <f t="shared" si="132"/>
        <v>1339.9975280898877</v>
      </c>
      <c r="AC615" s="19">
        <f t="shared" si="133"/>
        <v>4019.9801685393277</v>
      </c>
      <c r="AD615" s="19">
        <f t="shared" si="134"/>
        <v>1339.9975280898877</v>
      </c>
      <c r="AE615" s="19">
        <f t="shared" si="135"/>
        <v>2679.9826404494397</v>
      </c>
      <c r="AF615" s="19">
        <f t="shared" si="136"/>
        <v>1339.9975280898877</v>
      </c>
      <c r="AG615" s="19">
        <f t="shared" si="137"/>
        <v>1339.985112359552</v>
      </c>
      <c r="AH615" s="19">
        <f t="shared" si="138"/>
        <v>1339.985112359552</v>
      </c>
      <c r="AI615" s="19">
        <f t="shared" si="139"/>
        <v>0</v>
      </c>
      <c r="AJ615" s="19">
        <f t="shared" si="140"/>
        <v>0</v>
      </c>
      <c r="AK615" s="20">
        <f t="shared" si="141"/>
        <v>0</v>
      </c>
    </row>
    <row r="616" spans="2:37" s="3" customFormat="1" ht="63.75" hidden="1" customHeight="1" outlineLevel="1" x14ac:dyDescent="0.2">
      <c r="B616" s="15" t="s">
        <v>787</v>
      </c>
      <c r="C616" s="16" t="s">
        <v>44</v>
      </c>
      <c r="D616" s="17">
        <v>173</v>
      </c>
      <c r="E616" s="10" t="s">
        <v>788</v>
      </c>
      <c r="F616" s="10" t="s">
        <v>93</v>
      </c>
      <c r="G616" s="21">
        <v>39510</v>
      </c>
      <c r="H616" s="18">
        <f>IFERROR(INDEX(#REF!,MATCH(G616,#REF!,0)),G616)</f>
        <v>39510</v>
      </c>
      <c r="I616" s="11"/>
      <c r="J616" s="11" t="s">
        <v>789</v>
      </c>
      <c r="K616" s="11"/>
      <c r="L616" s="11" t="s">
        <v>1407</v>
      </c>
      <c r="M616" s="11">
        <v>0</v>
      </c>
      <c r="N616" s="19">
        <v>77478</v>
      </c>
      <c r="O616" s="19">
        <v>88230.04</v>
      </c>
      <c r="P616" s="19">
        <v>88230.04</v>
      </c>
      <c r="Q616" s="19">
        <v>57630.04</v>
      </c>
      <c r="R616" s="13">
        <f t="shared" si="128"/>
        <v>30599.999999999993</v>
      </c>
      <c r="S616" s="11"/>
      <c r="T616" s="19">
        <v>3570</v>
      </c>
      <c r="U616" s="11"/>
      <c r="V616" s="19">
        <v>88230.04</v>
      </c>
      <c r="W616" s="19">
        <v>61200.04</v>
      </c>
      <c r="X616" s="19">
        <v>27030</v>
      </c>
      <c r="Y616" s="19">
        <f t="shared" si="129"/>
        <v>510.00023121387278</v>
      </c>
      <c r="Z616" s="19">
        <f t="shared" si="130"/>
        <v>6120.0011560693638</v>
      </c>
      <c r="AA616" s="19">
        <f t="shared" si="131"/>
        <v>24479.998843930629</v>
      </c>
      <c r="AB616" s="19">
        <f t="shared" si="132"/>
        <v>6120.0027745664738</v>
      </c>
      <c r="AC616" s="19">
        <f t="shared" si="133"/>
        <v>18359.996069364155</v>
      </c>
      <c r="AD616" s="19">
        <f t="shared" si="134"/>
        <v>6120.0027745664738</v>
      </c>
      <c r="AE616" s="19">
        <f t="shared" si="135"/>
        <v>12239.993294797681</v>
      </c>
      <c r="AF616" s="19">
        <f t="shared" si="136"/>
        <v>6120.0027745664738</v>
      </c>
      <c r="AG616" s="19">
        <f t="shared" si="137"/>
        <v>6119.9905202312075</v>
      </c>
      <c r="AH616" s="19">
        <f t="shared" si="138"/>
        <v>6119.9905202312075</v>
      </c>
      <c r="AI616" s="19">
        <f t="shared" si="139"/>
        <v>0</v>
      </c>
      <c r="AJ616" s="19">
        <f t="shared" si="140"/>
        <v>0</v>
      </c>
      <c r="AK616" s="20">
        <f t="shared" si="141"/>
        <v>0</v>
      </c>
    </row>
    <row r="617" spans="2:37" s="3" customFormat="1" ht="32.25" hidden="1" customHeight="1" outlineLevel="1" x14ac:dyDescent="0.2">
      <c r="B617" s="15" t="s">
        <v>790</v>
      </c>
      <c r="C617" s="16" t="s">
        <v>44</v>
      </c>
      <c r="D617" s="17">
        <v>34</v>
      </c>
      <c r="E617" s="10" t="s">
        <v>791</v>
      </c>
      <c r="F617" s="10" t="s">
        <v>61</v>
      </c>
      <c r="G617" s="21">
        <v>40618</v>
      </c>
      <c r="H617" s="18">
        <f>IFERROR(INDEX(#REF!,MATCH(G617,#REF!,0)),G617)</f>
        <v>40618</v>
      </c>
      <c r="I617" s="11"/>
      <c r="J617" s="11" t="s">
        <v>792</v>
      </c>
      <c r="K617" s="11"/>
      <c r="L617" s="11" t="s">
        <v>1407</v>
      </c>
      <c r="M617" s="11">
        <v>0</v>
      </c>
      <c r="N617" s="19">
        <v>1610169.49</v>
      </c>
      <c r="O617" s="19">
        <v>384500</v>
      </c>
      <c r="P617" s="19">
        <v>2146791.61</v>
      </c>
      <c r="Q617" s="19">
        <v>1762291.61</v>
      </c>
      <c r="R617" s="13">
        <f t="shared" si="128"/>
        <v>384499.99999999977</v>
      </c>
      <c r="S617" s="11"/>
      <c r="T617" s="19">
        <v>79161.740000000005</v>
      </c>
      <c r="U617" s="11"/>
      <c r="V617" s="19">
        <v>2146791.61</v>
      </c>
      <c r="W617" s="19">
        <v>1841453.35</v>
      </c>
      <c r="X617" s="19">
        <v>305338.26</v>
      </c>
      <c r="Y617" s="19">
        <f t="shared" si="129"/>
        <v>11308.823529411764</v>
      </c>
      <c r="Z617" s="19">
        <f t="shared" si="130"/>
        <v>135705.85764705882</v>
      </c>
      <c r="AA617" s="19">
        <f t="shared" si="131"/>
        <v>248794.14235294095</v>
      </c>
      <c r="AB617" s="19">
        <f t="shared" si="132"/>
        <v>135705.88235294117</v>
      </c>
      <c r="AC617" s="19">
        <f t="shared" si="133"/>
        <v>113088.25999999978</v>
      </c>
      <c r="AD617" s="19">
        <f t="shared" si="134"/>
        <v>113088.25999999978</v>
      </c>
      <c r="AE617" s="19">
        <f t="shared" si="135"/>
        <v>0</v>
      </c>
      <c r="AF617" s="19">
        <f t="shared" si="136"/>
        <v>0</v>
      </c>
      <c r="AG617" s="19">
        <f t="shared" si="137"/>
        <v>0</v>
      </c>
      <c r="AH617" s="19">
        <f t="shared" si="138"/>
        <v>0</v>
      </c>
      <c r="AI617" s="19">
        <f t="shared" si="139"/>
        <v>0</v>
      </c>
      <c r="AJ617" s="19">
        <f t="shared" si="140"/>
        <v>0</v>
      </c>
      <c r="AK617" s="20">
        <f t="shared" si="141"/>
        <v>0</v>
      </c>
    </row>
    <row r="618" spans="2:37" s="3" customFormat="1" ht="32.25" hidden="1" customHeight="1" outlineLevel="1" x14ac:dyDescent="0.2">
      <c r="B618" s="15" t="s">
        <v>793</v>
      </c>
      <c r="C618" s="16" t="s">
        <v>44</v>
      </c>
      <c r="D618" s="17">
        <v>84</v>
      </c>
      <c r="E618" s="10" t="s">
        <v>794</v>
      </c>
      <c r="F618" s="10" t="s">
        <v>61</v>
      </c>
      <c r="G618" s="21">
        <v>40980</v>
      </c>
      <c r="H618" s="18">
        <f>IFERROR(INDEX(#REF!,MATCH(G618,#REF!,0)),G618)</f>
        <v>40980</v>
      </c>
      <c r="I618" s="11"/>
      <c r="J618" s="11" t="s">
        <v>795</v>
      </c>
      <c r="K618" s="11"/>
      <c r="L618" s="11">
        <v>0</v>
      </c>
      <c r="M618" s="11">
        <v>0</v>
      </c>
      <c r="N618" s="19">
        <v>408516.95</v>
      </c>
      <c r="O618" s="19">
        <v>73717.3</v>
      </c>
      <c r="P618" s="19">
        <v>408516.95</v>
      </c>
      <c r="Q618" s="19">
        <v>334799.65000000002</v>
      </c>
      <c r="R618" s="13">
        <f t="shared" si="128"/>
        <v>73717.299999999988</v>
      </c>
      <c r="S618" s="11"/>
      <c r="T618" s="19">
        <v>6143.13</v>
      </c>
      <c r="U618" s="11"/>
      <c r="V618" s="19">
        <v>408516.95</v>
      </c>
      <c r="W618" s="19">
        <v>340942.78</v>
      </c>
      <c r="X618" s="19">
        <v>67574.17</v>
      </c>
      <c r="Y618" s="19">
        <f t="shared" si="129"/>
        <v>877.58690476190475</v>
      </c>
      <c r="Z618" s="19">
        <f t="shared" si="130"/>
        <v>10531.064523809524</v>
      </c>
      <c r="AA618" s="19">
        <f t="shared" si="131"/>
        <v>63186.235476190464</v>
      </c>
      <c r="AB618" s="19">
        <f t="shared" si="132"/>
        <v>10531.042857142857</v>
      </c>
      <c r="AC618" s="19">
        <f t="shared" si="133"/>
        <v>52655.192619047608</v>
      </c>
      <c r="AD618" s="19">
        <f t="shared" si="134"/>
        <v>10531.042857142857</v>
      </c>
      <c r="AE618" s="19">
        <f t="shared" si="135"/>
        <v>42124.149761904751</v>
      </c>
      <c r="AF618" s="19">
        <f t="shared" si="136"/>
        <v>10531.042857142857</v>
      </c>
      <c r="AG618" s="19">
        <f t="shared" si="137"/>
        <v>31593.106904761895</v>
      </c>
      <c r="AH618" s="19">
        <f t="shared" si="138"/>
        <v>10531.042857142857</v>
      </c>
      <c r="AI618" s="19">
        <f t="shared" si="139"/>
        <v>21062.064047619038</v>
      </c>
      <c r="AJ618" s="19">
        <f t="shared" si="140"/>
        <v>10531.042857142857</v>
      </c>
      <c r="AK618" s="20">
        <f t="shared" si="141"/>
        <v>10531.021190476182</v>
      </c>
    </row>
    <row r="619" spans="2:37" s="3" customFormat="1" ht="32.25" hidden="1" customHeight="1" outlineLevel="1" x14ac:dyDescent="0.2">
      <c r="B619" s="15" t="s">
        <v>796</v>
      </c>
      <c r="C619" s="16" t="s">
        <v>44</v>
      </c>
      <c r="D619" s="17">
        <v>144</v>
      </c>
      <c r="E619" s="10" t="s">
        <v>744</v>
      </c>
      <c r="F619" s="10" t="s">
        <v>61</v>
      </c>
      <c r="G619" s="21">
        <v>40998</v>
      </c>
      <c r="H619" s="18">
        <f>IFERROR(INDEX(#REF!,MATCH(G619,#REF!,0)),G619)</f>
        <v>40998</v>
      </c>
      <c r="I619" s="11"/>
      <c r="J619" s="11" t="s">
        <v>797</v>
      </c>
      <c r="K619" s="11"/>
      <c r="L619" s="11" t="s">
        <v>808</v>
      </c>
      <c r="M619" s="11">
        <v>0</v>
      </c>
      <c r="N619" s="19">
        <v>190677.97</v>
      </c>
      <c r="O619" s="19">
        <v>227599.83</v>
      </c>
      <c r="P619" s="19">
        <v>227599.83</v>
      </c>
      <c r="Q619" s="19">
        <v>170699.83</v>
      </c>
      <c r="R619" s="13">
        <f t="shared" si="128"/>
        <v>56900</v>
      </c>
      <c r="S619" s="11"/>
      <c r="T619" s="19">
        <v>11063.85</v>
      </c>
      <c r="U619" s="11"/>
      <c r="V619" s="19">
        <v>227599.83</v>
      </c>
      <c r="W619" s="19">
        <v>181763.68</v>
      </c>
      <c r="X619" s="19">
        <v>45836.15</v>
      </c>
      <c r="Y619" s="19">
        <f t="shared" si="129"/>
        <v>1580.5543749999999</v>
      </c>
      <c r="Z619" s="19">
        <f t="shared" si="130"/>
        <v>18966.621875000001</v>
      </c>
      <c r="AA619" s="19">
        <f t="shared" si="131"/>
        <v>37933.378125000003</v>
      </c>
      <c r="AB619" s="19">
        <f t="shared" si="132"/>
        <v>18966.6525</v>
      </c>
      <c r="AC619" s="19">
        <f t="shared" si="133"/>
        <v>18966.725625000003</v>
      </c>
      <c r="AD619" s="19">
        <f t="shared" si="134"/>
        <v>18966.6525</v>
      </c>
      <c r="AE619" s="19">
        <f t="shared" si="135"/>
        <v>7.3125000002619345E-2</v>
      </c>
      <c r="AF619" s="19">
        <f t="shared" si="136"/>
        <v>7.3125000002619345E-2</v>
      </c>
      <c r="AG619" s="19">
        <f t="shared" si="137"/>
        <v>0</v>
      </c>
      <c r="AH619" s="19">
        <f t="shared" si="138"/>
        <v>0</v>
      </c>
      <c r="AI619" s="19">
        <f t="shared" si="139"/>
        <v>0</v>
      </c>
      <c r="AJ619" s="19">
        <f t="shared" si="140"/>
        <v>0</v>
      </c>
      <c r="AK619" s="20">
        <f t="shared" si="141"/>
        <v>0</v>
      </c>
    </row>
    <row r="620" spans="2:37" s="3" customFormat="1" ht="42.75" hidden="1" customHeight="1" outlineLevel="1" x14ac:dyDescent="0.2">
      <c r="B620" s="15" t="s">
        <v>798</v>
      </c>
      <c r="C620" s="16" t="s">
        <v>44</v>
      </c>
      <c r="D620" s="17">
        <v>167</v>
      </c>
      <c r="E620" s="10" t="s">
        <v>799</v>
      </c>
      <c r="F620" s="10" t="s">
        <v>57</v>
      </c>
      <c r="G620" s="21">
        <v>41082</v>
      </c>
      <c r="H620" s="18">
        <f>IFERROR(INDEX(#REF!,MATCH(G620,#REF!,0)),G620)</f>
        <v>41082</v>
      </c>
      <c r="I620" s="11"/>
      <c r="J620" s="11" t="s">
        <v>800</v>
      </c>
      <c r="K620" s="11"/>
      <c r="L620" s="11" t="s">
        <v>808</v>
      </c>
      <c r="M620" s="11">
        <v>0</v>
      </c>
      <c r="N620" s="19">
        <v>9462000.5899999999</v>
      </c>
      <c r="O620" s="19">
        <v>18474931.800000001</v>
      </c>
      <c r="P620" s="19">
        <v>18474931.800000001</v>
      </c>
      <c r="Q620" s="19">
        <v>11837231.800000001</v>
      </c>
      <c r="R620" s="13">
        <f t="shared" si="128"/>
        <v>6637700</v>
      </c>
      <c r="S620" s="11"/>
      <c r="T620" s="19">
        <v>774398.31</v>
      </c>
      <c r="U620" s="11"/>
      <c r="V620" s="19">
        <v>18474931.800000001</v>
      </c>
      <c r="W620" s="19">
        <v>12611630.109999999</v>
      </c>
      <c r="X620" s="19">
        <v>5863301.6900000004</v>
      </c>
      <c r="Y620" s="19">
        <f t="shared" si="129"/>
        <v>110628.33413173653</v>
      </c>
      <c r="Z620" s="19">
        <f t="shared" si="130"/>
        <v>1327539.9806586825</v>
      </c>
      <c r="AA620" s="19">
        <f t="shared" si="131"/>
        <v>5310160.0193413179</v>
      </c>
      <c r="AB620" s="19">
        <f t="shared" si="132"/>
        <v>1327540.0095808383</v>
      </c>
      <c r="AC620" s="19">
        <f t="shared" si="133"/>
        <v>3982620.0097604794</v>
      </c>
      <c r="AD620" s="19">
        <f t="shared" si="134"/>
        <v>1327540.0095808383</v>
      </c>
      <c r="AE620" s="19">
        <f t="shared" si="135"/>
        <v>2655080.0001796409</v>
      </c>
      <c r="AF620" s="19">
        <f t="shared" si="136"/>
        <v>1327540.0095808383</v>
      </c>
      <c r="AG620" s="19">
        <f t="shared" si="137"/>
        <v>1327539.9905988027</v>
      </c>
      <c r="AH620" s="19">
        <f t="shared" si="138"/>
        <v>1327539.9905988027</v>
      </c>
      <c r="AI620" s="19">
        <f t="shared" si="139"/>
        <v>0</v>
      </c>
      <c r="AJ620" s="19">
        <f t="shared" si="140"/>
        <v>0</v>
      </c>
      <c r="AK620" s="20">
        <f t="shared" si="141"/>
        <v>0</v>
      </c>
    </row>
    <row r="621" spans="2:37" s="3" customFormat="1" ht="42.75" hidden="1" customHeight="1" outlineLevel="1" x14ac:dyDescent="0.2">
      <c r="B621" s="15" t="s">
        <v>801</v>
      </c>
      <c r="C621" s="16" t="s">
        <v>44</v>
      </c>
      <c r="D621" s="17">
        <v>167</v>
      </c>
      <c r="E621" s="10" t="s">
        <v>799</v>
      </c>
      <c r="F621" s="10" t="s">
        <v>57</v>
      </c>
      <c r="G621" s="21">
        <v>41083</v>
      </c>
      <c r="H621" s="18">
        <f>IFERROR(INDEX(#REF!,MATCH(G621,#REF!,0)),G621)</f>
        <v>41083</v>
      </c>
      <c r="I621" s="11"/>
      <c r="J621" s="11" t="s">
        <v>800</v>
      </c>
      <c r="K621" s="11"/>
      <c r="L621" s="11" t="s">
        <v>808</v>
      </c>
      <c r="M621" s="11">
        <v>0</v>
      </c>
      <c r="N621" s="19">
        <v>7216276.3200000003</v>
      </c>
      <c r="O621" s="19">
        <v>14090068.16</v>
      </c>
      <c r="P621" s="19">
        <v>14090068.16</v>
      </c>
      <c r="Q621" s="19">
        <v>9027768.1600000001</v>
      </c>
      <c r="R621" s="13">
        <f t="shared" si="128"/>
        <v>5062300</v>
      </c>
      <c r="S621" s="11"/>
      <c r="T621" s="19">
        <v>590601.68999999994</v>
      </c>
      <c r="U621" s="11"/>
      <c r="V621" s="19">
        <v>14090068.16</v>
      </c>
      <c r="W621" s="19">
        <v>9618369.8499999996</v>
      </c>
      <c r="X621" s="19">
        <v>4471698.3099999996</v>
      </c>
      <c r="Y621" s="19">
        <f t="shared" si="129"/>
        <v>84371.665628742514</v>
      </c>
      <c r="Z621" s="19">
        <f t="shared" si="130"/>
        <v>1012460.0181437125</v>
      </c>
      <c r="AA621" s="19">
        <f t="shared" si="131"/>
        <v>4049839.9818562875</v>
      </c>
      <c r="AB621" s="19">
        <f t="shared" si="132"/>
        <v>1012459.9875449102</v>
      </c>
      <c r="AC621" s="19">
        <f t="shared" si="133"/>
        <v>3037379.9943113774</v>
      </c>
      <c r="AD621" s="19">
        <f t="shared" si="134"/>
        <v>1012459.9875449102</v>
      </c>
      <c r="AE621" s="19">
        <f t="shared" si="135"/>
        <v>2024920.0067664674</v>
      </c>
      <c r="AF621" s="19">
        <f t="shared" si="136"/>
        <v>1012459.9875449102</v>
      </c>
      <c r="AG621" s="19">
        <f t="shared" si="137"/>
        <v>1012460.0192215572</v>
      </c>
      <c r="AH621" s="19">
        <f t="shared" si="138"/>
        <v>1012459.9875449102</v>
      </c>
      <c r="AI621" s="19">
        <f t="shared" si="139"/>
        <v>3.1676647020503879E-2</v>
      </c>
      <c r="AJ621" s="19">
        <f t="shared" si="140"/>
        <v>3.1676647020503879E-2</v>
      </c>
      <c r="AK621" s="20">
        <f t="shared" si="141"/>
        <v>0</v>
      </c>
    </row>
    <row r="622" spans="2:37" s="3" customFormat="1" ht="32.25" hidden="1" customHeight="1" outlineLevel="1" x14ac:dyDescent="0.2">
      <c r="B622" s="15" t="s">
        <v>802</v>
      </c>
      <c r="C622" s="16" t="s">
        <v>44</v>
      </c>
      <c r="D622" s="17">
        <v>36</v>
      </c>
      <c r="E622" s="10" t="s">
        <v>803</v>
      </c>
      <c r="F622" s="10" t="s">
        <v>61</v>
      </c>
      <c r="G622" s="21">
        <v>41361</v>
      </c>
      <c r="H622" s="18">
        <f>IFERROR(INDEX(#REF!,MATCH(G622,#REF!,0)),G622)</f>
        <v>41361</v>
      </c>
      <c r="I622" s="11"/>
      <c r="J622" s="11" t="s">
        <v>804</v>
      </c>
      <c r="K622" s="11"/>
      <c r="L622" s="11" t="s">
        <v>808</v>
      </c>
      <c r="M622" s="11">
        <v>0</v>
      </c>
      <c r="N622" s="19">
        <v>612136.18999999994</v>
      </c>
      <c r="O622" s="19">
        <v>114775.58</v>
      </c>
      <c r="P622" s="19">
        <v>612136.18999999994</v>
      </c>
      <c r="Q622" s="19">
        <v>497360.61</v>
      </c>
      <c r="R622" s="13">
        <f t="shared" si="128"/>
        <v>114775.57999999996</v>
      </c>
      <c r="S622" s="11"/>
      <c r="T622" s="19">
        <v>22317.47</v>
      </c>
      <c r="U622" s="11"/>
      <c r="V622" s="19">
        <v>612136.18999999994</v>
      </c>
      <c r="W622" s="19">
        <v>519678.08</v>
      </c>
      <c r="X622" s="19">
        <v>92458.11</v>
      </c>
      <c r="Y622" s="19">
        <f t="shared" si="129"/>
        <v>3188.2105555555554</v>
      </c>
      <c r="Z622" s="19">
        <f t="shared" si="130"/>
        <v>38258.522777777776</v>
      </c>
      <c r="AA622" s="19">
        <f t="shared" si="131"/>
        <v>76517.057222222182</v>
      </c>
      <c r="AB622" s="19">
        <f t="shared" si="132"/>
        <v>38258.526666666665</v>
      </c>
      <c r="AC622" s="19">
        <f t="shared" si="133"/>
        <v>38258.530555555517</v>
      </c>
      <c r="AD622" s="19">
        <f t="shared" si="134"/>
        <v>38258.526666666665</v>
      </c>
      <c r="AE622" s="19">
        <f t="shared" si="135"/>
        <v>3.8888888520887122E-3</v>
      </c>
      <c r="AF622" s="19">
        <f t="shared" si="136"/>
        <v>3.8888888520887122E-3</v>
      </c>
      <c r="AG622" s="19">
        <f t="shared" si="137"/>
        <v>0</v>
      </c>
      <c r="AH622" s="19">
        <f t="shared" si="138"/>
        <v>0</v>
      </c>
      <c r="AI622" s="19">
        <f t="shared" si="139"/>
        <v>0</v>
      </c>
      <c r="AJ622" s="19">
        <f t="shared" si="140"/>
        <v>0</v>
      </c>
      <c r="AK622" s="20">
        <f t="shared" si="141"/>
        <v>0</v>
      </c>
    </row>
    <row r="623" spans="2:37" s="3" customFormat="1" ht="74.25" hidden="1" customHeight="1" outlineLevel="1" x14ac:dyDescent="0.2">
      <c r="B623" s="15" t="s">
        <v>805</v>
      </c>
      <c r="C623" s="16" t="s">
        <v>44</v>
      </c>
      <c r="D623" s="17">
        <v>36</v>
      </c>
      <c r="E623" s="10" t="s">
        <v>806</v>
      </c>
      <c r="F623" s="10" t="s">
        <v>61</v>
      </c>
      <c r="G623" s="21">
        <v>41533</v>
      </c>
      <c r="H623" s="18">
        <f>IFERROR(INDEX(#REF!,MATCH(G623,#REF!,0)),G623)</f>
        <v>41533</v>
      </c>
      <c r="I623" s="11"/>
      <c r="J623" s="11" t="s">
        <v>807</v>
      </c>
      <c r="K623" s="11"/>
      <c r="L623" s="11" t="s">
        <v>808</v>
      </c>
      <c r="M623" s="11">
        <v>0</v>
      </c>
      <c r="N623" s="19">
        <v>824504.24</v>
      </c>
      <c r="O623" s="19">
        <v>72750.38</v>
      </c>
      <c r="P623" s="19">
        <v>824504.24</v>
      </c>
      <c r="Q623" s="19">
        <v>751753.86</v>
      </c>
      <c r="R623" s="13">
        <f t="shared" si="128"/>
        <v>72750.38</v>
      </c>
      <c r="S623" s="11"/>
      <c r="T623" s="19">
        <v>14145.88</v>
      </c>
      <c r="U623" s="11"/>
      <c r="V623" s="19">
        <v>824504.24</v>
      </c>
      <c r="W623" s="19">
        <v>765899.74</v>
      </c>
      <c r="X623" s="19">
        <v>58604.5</v>
      </c>
      <c r="Y623" s="19">
        <f t="shared" si="129"/>
        <v>2020.8438888888891</v>
      </c>
      <c r="Z623" s="19">
        <f t="shared" si="130"/>
        <v>24250.099444444444</v>
      </c>
      <c r="AA623" s="19">
        <f t="shared" si="131"/>
        <v>48500.280555555561</v>
      </c>
      <c r="AB623" s="19">
        <f t="shared" si="132"/>
        <v>24250.126666666671</v>
      </c>
      <c r="AC623" s="19">
        <f t="shared" si="133"/>
        <v>24250.15388888889</v>
      </c>
      <c r="AD623" s="19">
        <f t="shared" si="134"/>
        <v>24250.126666666671</v>
      </c>
      <c r="AE623" s="19">
        <f t="shared" si="135"/>
        <v>2.7222222219279502E-2</v>
      </c>
      <c r="AF623" s="19">
        <f t="shared" si="136"/>
        <v>2.7222222219279502E-2</v>
      </c>
      <c r="AG623" s="19">
        <f t="shared" si="137"/>
        <v>0</v>
      </c>
      <c r="AH623" s="19">
        <f t="shared" si="138"/>
        <v>0</v>
      </c>
      <c r="AI623" s="19">
        <f t="shared" si="139"/>
        <v>0</v>
      </c>
      <c r="AJ623" s="19">
        <f t="shared" si="140"/>
        <v>0</v>
      </c>
      <c r="AK623" s="20">
        <f t="shared" si="141"/>
        <v>0</v>
      </c>
    </row>
    <row r="624" spans="2:37" s="3" customFormat="1" ht="32.25" hidden="1" customHeight="1" outlineLevel="1" x14ac:dyDescent="0.2">
      <c r="B624" s="15" t="s">
        <v>809</v>
      </c>
      <c r="C624" s="16" t="s">
        <v>44</v>
      </c>
      <c r="D624" s="17">
        <v>125</v>
      </c>
      <c r="E624" s="10" t="s">
        <v>810</v>
      </c>
      <c r="F624" s="10" t="s">
        <v>61</v>
      </c>
      <c r="G624" s="21">
        <v>41604</v>
      </c>
      <c r="H624" s="18">
        <f>IFERROR(INDEX(#REF!,MATCH(G624,#REF!,0)),G624)</f>
        <v>41604</v>
      </c>
      <c r="I624" s="11"/>
      <c r="J624" s="11" t="s">
        <v>811</v>
      </c>
      <c r="K624" s="11"/>
      <c r="L624" s="11">
        <v>0</v>
      </c>
      <c r="M624" s="11">
        <v>0</v>
      </c>
      <c r="N624" s="19">
        <v>557280</v>
      </c>
      <c r="O624" s="19">
        <v>557280</v>
      </c>
      <c r="P624" s="19">
        <v>557280</v>
      </c>
      <c r="Q624" s="19">
        <v>450282.23999999999</v>
      </c>
      <c r="R624" s="13">
        <f t="shared" si="128"/>
        <v>106997.76000000001</v>
      </c>
      <c r="S624" s="11"/>
      <c r="T624" s="19">
        <v>31207.68</v>
      </c>
      <c r="U624" s="11"/>
      <c r="V624" s="19">
        <v>557280</v>
      </c>
      <c r="W624" s="19">
        <v>481489.91999999998</v>
      </c>
      <c r="X624" s="19">
        <v>75790.080000000002</v>
      </c>
      <c r="Y624" s="19">
        <f t="shared" si="129"/>
        <v>4458.24</v>
      </c>
      <c r="Z624" s="19">
        <f t="shared" si="130"/>
        <v>53498.879999999997</v>
      </c>
      <c r="AA624" s="19">
        <f t="shared" si="131"/>
        <v>53498.880000000012</v>
      </c>
      <c r="AB624" s="19">
        <f t="shared" si="132"/>
        <v>53498.879999999997</v>
      </c>
      <c r="AC624" s="19">
        <f t="shared" si="133"/>
        <v>0</v>
      </c>
      <c r="AD624" s="19">
        <f t="shared" si="134"/>
        <v>0</v>
      </c>
      <c r="AE624" s="19">
        <f t="shared" si="135"/>
        <v>0</v>
      </c>
      <c r="AF624" s="19">
        <f t="shared" si="136"/>
        <v>0</v>
      </c>
      <c r="AG624" s="19">
        <f t="shared" si="137"/>
        <v>0</v>
      </c>
      <c r="AH624" s="19">
        <f t="shared" si="138"/>
        <v>0</v>
      </c>
      <c r="AI624" s="19">
        <f t="shared" si="139"/>
        <v>0</v>
      </c>
      <c r="AJ624" s="19">
        <f t="shared" si="140"/>
        <v>0</v>
      </c>
      <c r="AK624" s="20">
        <f t="shared" si="141"/>
        <v>0</v>
      </c>
    </row>
    <row r="625" spans="2:37" s="3" customFormat="1" ht="32.25" hidden="1" customHeight="1" outlineLevel="1" x14ac:dyDescent="0.2">
      <c r="B625" s="15" t="s">
        <v>812</v>
      </c>
      <c r="C625" s="16" t="s">
        <v>44</v>
      </c>
      <c r="D625" s="17">
        <v>48</v>
      </c>
      <c r="E625" s="10" t="s">
        <v>813</v>
      </c>
      <c r="F625" s="10" t="s">
        <v>57</v>
      </c>
      <c r="G625" s="21">
        <v>43716</v>
      </c>
      <c r="H625" s="18">
        <f>IFERROR(INDEX(#REF!,MATCH(G625,#REF!,0)),G625)</f>
        <v>43716</v>
      </c>
      <c r="I625" s="11"/>
      <c r="J625" s="11" t="s">
        <v>814</v>
      </c>
      <c r="K625" s="11"/>
      <c r="L625" s="11" t="s">
        <v>1407</v>
      </c>
      <c r="M625" s="11">
        <v>0</v>
      </c>
      <c r="N625" s="19">
        <v>42699.5</v>
      </c>
      <c r="O625" s="19">
        <v>8539.89</v>
      </c>
      <c r="P625" s="19">
        <v>42699.5</v>
      </c>
      <c r="Q625" s="19">
        <v>34159.61</v>
      </c>
      <c r="R625" s="13">
        <f t="shared" si="128"/>
        <v>8539.89</v>
      </c>
      <c r="S625" s="11"/>
      <c r="T625" s="19">
        <v>1245.3699999999999</v>
      </c>
      <c r="U625" s="11"/>
      <c r="V625" s="19">
        <v>42699.5</v>
      </c>
      <c r="W625" s="19">
        <v>35404.980000000003</v>
      </c>
      <c r="X625" s="19">
        <v>7294.52</v>
      </c>
      <c r="Y625" s="19">
        <f t="shared" si="129"/>
        <v>177.91437499999998</v>
      </c>
      <c r="Z625" s="19">
        <f t="shared" si="130"/>
        <v>2134.9418749999995</v>
      </c>
      <c r="AA625" s="19">
        <f t="shared" si="131"/>
        <v>6404.9481249999999</v>
      </c>
      <c r="AB625" s="19">
        <f t="shared" si="132"/>
        <v>2134.9724999999999</v>
      </c>
      <c r="AC625" s="19">
        <f t="shared" si="133"/>
        <v>4269.975625</v>
      </c>
      <c r="AD625" s="19">
        <f t="shared" si="134"/>
        <v>2134.9724999999999</v>
      </c>
      <c r="AE625" s="19">
        <f t="shared" si="135"/>
        <v>2135.0031250000002</v>
      </c>
      <c r="AF625" s="19">
        <f t="shared" si="136"/>
        <v>2134.9724999999999</v>
      </c>
      <c r="AG625" s="19">
        <f t="shared" si="137"/>
        <v>3.0625000000327418E-2</v>
      </c>
      <c r="AH625" s="19">
        <f t="shared" si="138"/>
        <v>3.0625000000327418E-2</v>
      </c>
      <c r="AI625" s="19">
        <f t="shared" si="139"/>
        <v>0</v>
      </c>
      <c r="AJ625" s="19">
        <f t="shared" si="140"/>
        <v>0</v>
      </c>
      <c r="AK625" s="20">
        <f t="shared" si="141"/>
        <v>0</v>
      </c>
    </row>
    <row r="626" spans="2:37" s="3" customFormat="1" ht="42.75" hidden="1" customHeight="1" outlineLevel="1" x14ac:dyDescent="0.2">
      <c r="B626" s="15" t="s">
        <v>815</v>
      </c>
      <c r="C626" s="16" t="s">
        <v>44</v>
      </c>
      <c r="D626" s="17">
        <v>120</v>
      </c>
      <c r="E626" s="10" t="s">
        <v>816</v>
      </c>
      <c r="F626" s="10" t="s">
        <v>93</v>
      </c>
      <c r="G626" s="21">
        <v>44560</v>
      </c>
      <c r="H626" s="18">
        <f>IFERROR(INDEX(#REF!,MATCH(G626,#REF!,0)),G626)</f>
        <v>44560</v>
      </c>
      <c r="I626" s="11"/>
      <c r="J626" s="11" t="s">
        <v>817</v>
      </c>
      <c r="K626" s="11"/>
      <c r="L626" s="11">
        <v>0</v>
      </c>
      <c r="M626" s="11">
        <v>0</v>
      </c>
      <c r="N626" s="19">
        <v>83898.31</v>
      </c>
      <c r="O626" s="19">
        <v>159199.24</v>
      </c>
      <c r="P626" s="19">
        <v>159199.24</v>
      </c>
      <c r="Q626" s="19">
        <v>119399.24</v>
      </c>
      <c r="R626" s="13">
        <f t="shared" si="128"/>
        <v>39799.999999999985</v>
      </c>
      <c r="S626" s="11"/>
      <c r="T626" s="19">
        <v>9286.6200000000008</v>
      </c>
      <c r="U626" s="11"/>
      <c r="V626" s="19">
        <v>159199.24</v>
      </c>
      <c r="W626" s="19">
        <v>128685.86</v>
      </c>
      <c r="X626" s="19">
        <v>30513.38</v>
      </c>
      <c r="Y626" s="19">
        <f t="shared" si="129"/>
        <v>1326.6603333333333</v>
      </c>
      <c r="Z626" s="19">
        <f t="shared" si="130"/>
        <v>15919.921666666667</v>
      </c>
      <c r="AA626" s="19">
        <f t="shared" si="131"/>
        <v>23880.078333333317</v>
      </c>
      <c r="AB626" s="19">
        <f t="shared" si="132"/>
        <v>15919.923999999999</v>
      </c>
      <c r="AC626" s="19">
        <f t="shared" si="133"/>
        <v>7960.1543333333175</v>
      </c>
      <c r="AD626" s="19">
        <f t="shared" si="134"/>
        <v>7960.1543333333175</v>
      </c>
      <c r="AE626" s="19">
        <f t="shared" si="135"/>
        <v>0</v>
      </c>
      <c r="AF626" s="19">
        <f t="shared" si="136"/>
        <v>0</v>
      </c>
      <c r="AG626" s="19">
        <f t="shared" si="137"/>
        <v>0</v>
      </c>
      <c r="AH626" s="19">
        <f t="shared" si="138"/>
        <v>0</v>
      </c>
      <c r="AI626" s="19">
        <f t="shared" si="139"/>
        <v>0</v>
      </c>
      <c r="AJ626" s="19">
        <f t="shared" si="140"/>
        <v>0</v>
      </c>
      <c r="AK626" s="20">
        <f t="shared" si="141"/>
        <v>0</v>
      </c>
    </row>
    <row r="627" spans="2:37" s="3" customFormat="1" ht="32.25" hidden="1" customHeight="1" outlineLevel="1" x14ac:dyDescent="0.2">
      <c r="B627" s="15" t="s">
        <v>818</v>
      </c>
      <c r="C627" s="16" t="s">
        <v>44</v>
      </c>
      <c r="D627" s="17">
        <v>113</v>
      </c>
      <c r="E627" s="10" t="s">
        <v>819</v>
      </c>
      <c r="F627" s="10" t="s">
        <v>46</v>
      </c>
      <c r="G627" s="21">
        <v>44971</v>
      </c>
      <c r="H627" s="18">
        <f>IFERROR(INDEX(#REF!,MATCH(G627,#REF!,0)),G627)</f>
        <v>44971</v>
      </c>
      <c r="I627" s="11"/>
      <c r="J627" s="11" t="s">
        <v>820</v>
      </c>
      <c r="K627" s="11"/>
      <c r="L627" s="11" t="s">
        <v>808</v>
      </c>
      <c r="M627" s="11">
        <v>0</v>
      </c>
      <c r="N627" s="19">
        <v>63813.56</v>
      </c>
      <c r="O627" s="19">
        <v>63813.56</v>
      </c>
      <c r="P627" s="19">
        <v>63813.56</v>
      </c>
      <c r="Q627" s="19">
        <v>50260.22</v>
      </c>
      <c r="R627" s="13">
        <f t="shared" si="128"/>
        <v>13553.339999999997</v>
      </c>
      <c r="S627" s="11"/>
      <c r="T627" s="19">
        <v>3953.04</v>
      </c>
      <c r="U627" s="11"/>
      <c r="V627" s="19">
        <v>63813.56</v>
      </c>
      <c r="W627" s="19">
        <v>54213.26</v>
      </c>
      <c r="X627" s="19">
        <v>9600.2999999999993</v>
      </c>
      <c r="Y627" s="19">
        <f t="shared" si="129"/>
        <v>564.72176991150445</v>
      </c>
      <c r="Z627" s="19">
        <f t="shared" si="130"/>
        <v>6776.6488495575222</v>
      </c>
      <c r="AA627" s="19">
        <f t="shared" si="131"/>
        <v>6776.6911504424743</v>
      </c>
      <c r="AB627" s="19">
        <f t="shared" si="132"/>
        <v>6776.6612389380534</v>
      </c>
      <c r="AC627" s="19">
        <f t="shared" si="133"/>
        <v>2.9911504420851998E-2</v>
      </c>
      <c r="AD627" s="19">
        <f t="shared" si="134"/>
        <v>2.9911504420851998E-2</v>
      </c>
      <c r="AE627" s="19">
        <f t="shared" si="135"/>
        <v>0</v>
      </c>
      <c r="AF627" s="19">
        <f t="shared" si="136"/>
        <v>0</v>
      </c>
      <c r="AG627" s="19">
        <f t="shared" si="137"/>
        <v>0</v>
      </c>
      <c r="AH627" s="19">
        <f t="shared" si="138"/>
        <v>0</v>
      </c>
      <c r="AI627" s="19">
        <f t="shared" si="139"/>
        <v>0</v>
      </c>
      <c r="AJ627" s="19">
        <f t="shared" si="140"/>
        <v>0</v>
      </c>
      <c r="AK627" s="20">
        <f t="shared" si="141"/>
        <v>0</v>
      </c>
    </row>
    <row r="628" spans="2:37" s="3" customFormat="1" ht="74.25" hidden="1" customHeight="1" outlineLevel="1" x14ac:dyDescent="0.2">
      <c r="B628" s="15" t="s">
        <v>821</v>
      </c>
      <c r="C628" s="16" t="s">
        <v>44</v>
      </c>
      <c r="D628" s="17">
        <v>240</v>
      </c>
      <c r="E628" s="10" t="s">
        <v>106</v>
      </c>
      <c r="F628" s="10" t="s">
        <v>81</v>
      </c>
      <c r="G628" s="21">
        <v>47744</v>
      </c>
      <c r="H628" s="18">
        <f>IFERROR(INDEX(#REF!,MATCH(G628,#REF!,0)),G628)</f>
        <v>47744</v>
      </c>
      <c r="I628" s="11"/>
      <c r="J628" s="11" t="s">
        <v>822</v>
      </c>
      <c r="K628" s="11"/>
      <c r="L628" s="11" t="s">
        <v>808</v>
      </c>
      <c r="M628" s="11">
        <v>0</v>
      </c>
      <c r="N628" s="19">
        <v>11864.41</v>
      </c>
      <c r="O628" s="19">
        <v>155142.41</v>
      </c>
      <c r="P628" s="19">
        <v>155142.41</v>
      </c>
      <c r="Q628" s="19">
        <v>56242.41</v>
      </c>
      <c r="R628" s="13">
        <f t="shared" si="128"/>
        <v>98900</v>
      </c>
      <c r="S628" s="11"/>
      <c r="T628" s="19">
        <v>4525.01</v>
      </c>
      <c r="U628" s="11"/>
      <c r="V628" s="19">
        <v>155142.41</v>
      </c>
      <c r="W628" s="19">
        <v>60767.42</v>
      </c>
      <c r="X628" s="19">
        <v>94374.99</v>
      </c>
      <c r="Y628" s="19">
        <f t="shared" si="129"/>
        <v>646.42670833333329</v>
      </c>
      <c r="Z628" s="19">
        <f t="shared" si="130"/>
        <v>7757.1435416666664</v>
      </c>
      <c r="AA628" s="19">
        <f t="shared" si="131"/>
        <v>91142.856458333335</v>
      </c>
      <c r="AB628" s="19">
        <f t="shared" si="132"/>
        <v>7757.1204999999991</v>
      </c>
      <c r="AC628" s="19">
        <f t="shared" si="133"/>
        <v>83385.735958333331</v>
      </c>
      <c r="AD628" s="19">
        <f t="shared" si="134"/>
        <v>7757.1204999999991</v>
      </c>
      <c r="AE628" s="19">
        <f t="shared" si="135"/>
        <v>75628.615458333326</v>
      </c>
      <c r="AF628" s="19">
        <f t="shared" si="136"/>
        <v>7757.1204999999991</v>
      </c>
      <c r="AG628" s="19">
        <f t="shared" si="137"/>
        <v>67871.494958333322</v>
      </c>
      <c r="AH628" s="19">
        <f t="shared" si="138"/>
        <v>7757.1204999999991</v>
      </c>
      <c r="AI628" s="19">
        <f t="shared" si="139"/>
        <v>60114.374458333325</v>
      </c>
      <c r="AJ628" s="19">
        <f t="shared" si="140"/>
        <v>7757.1204999999991</v>
      </c>
      <c r="AK628" s="20">
        <f t="shared" si="141"/>
        <v>52357.253958333327</v>
      </c>
    </row>
    <row r="629" spans="2:37" s="3" customFormat="1" ht="74.25" hidden="1" customHeight="1" outlineLevel="1" x14ac:dyDescent="0.2">
      <c r="B629" s="15" t="s">
        <v>823</v>
      </c>
      <c r="C629" s="16" t="s">
        <v>44</v>
      </c>
      <c r="D629" s="17">
        <v>240</v>
      </c>
      <c r="E629" s="10" t="s">
        <v>106</v>
      </c>
      <c r="F629" s="10" t="s">
        <v>81</v>
      </c>
      <c r="G629" s="21">
        <v>47754</v>
      </c>
      <c r="H629" s="18">
        <f>IFERROR(INDEX(#REF!,MATCH(G629,#REF!,0)),G629)</f>
        <v>47754</v>
      </c>
      <c r="I629" s="11"/>
      <c r="J629" s="11" t="s">
        <v>822</v>
      </c>
      <c r="K629" s="11"/>
      <c r="L629" s="11" t="s">
        <v>808</v>
      </c>
      <c r="M629" s="11">
        <v>0</v>
      </c>
      <c r="N629" s="19">
        <v>6779.66</v>
      </c>
      <c r="O629" s="19">
        <v>285808.92</v>
      </c>
      <c r="P629" s="19">
        <v>285808.92</v>
      </c>
      <c r="Q629" s="19">
        <v>103608.92</v>
      </c>
      <c r="R629" s="13">
        <f t="shared" si="128"/>
        <v>182200</v>
      </c>
      <c r="S629" s="11"/>
      <c r="T629" s="19">
        <v>8336.09</v>
      </c>
      <c r="U629" s="11"/>
      <c r="V629" s="19">
        <v>285808.92</v>
      </c>
      <c r="W629" s="19">
        <v>111945.01</v>
      </c>
      <c r="X629" s="19">
        <v>173863.91</v>
      </c>
      <c r="Y629" s="19">
        <f t="shared" si="129"/>
        <v>1190.8705</v>
      </c>
      <c r="Z629" s="19">
        <f t="shared" si="130"/>
        <v>14290.442500000001</v>
      </c>
      <c r="AA629" s="19">
        <f t="shared" si="131"/>
        <v>167909.5575</v>
      </c>
      <c r="AB629" s="19">
        <f t="shared" si="132"/>
        <v>14290.446</v>
      </c>
      <c r="AC629" s="19">
        <f t="shared" si="133"/>
        <v>153619.1115</v>
      </c>
      <c r="AD629" s="19">
        <f t="shared" si="134"/>
        <v>14290.446</v>
      </c>
      <c r="AE629" s="19">
        <f t="shared" si="135"/>
        <v>139328.6655</v>
      </c>
      <c r="AF629" s="19">
        <f t="shared" si="136"/>
        <v>14290.446</v>
      </c>
      <c r="AG629" s="19">
        <f t="shared" si="137"/>
        <v>125038.21950000001</v>
      </c>
      <c r="AH629" s="19">
        <f t="shared" si="138"/>
        <v>14290.446</v>
      </c>
      <c r="AI629" s="19">
        <f t="shared" si="139"/>
        <v>110747.77350000001</v>
      </c>
      <c r="AJ629" s="19">
        <f t="shared" si="140"/>
        <v>14290.446</v>
      </c>
      <c r="AK629" s="20">
        <f t="shared" si="141"/>
        <v>96457.327500000014</v>
      </c>
    </row>
    <row r="630" spans="2:37" s="3" customFormat="1" ht="84.75" hidden="1" customHeight="1" outlineLevel="1" x14ac:dyDescent="0.2">
      <c r="B630" s="15" t="s">
        <v>824</v>
      </c>
      <c r="C630" s="16" t="s">
        <v>44</v>
      </c>
      <c r="D630" s="17">
        <v>240</v>
      </c>
      <c r="E630" s="10" t="s">
        <v>175</v>
      </c>
      <c r="F630" s="10" t="s">
        <v>81</v>
      </c>
      <c r="G630" s="21">
        <v>47607</v>
      </c>
      <c r="H630" s="18">
        <f>IFERROR(INDEX(#REF!,MATCH(G630,#REF!,0)),G630)</f>
        <v>47607</v>
      </c>
      <c r="I630" s="11"/>
      <c r="J630" s="11" t="s">
        <v>822</v>
      </c>
      <c r="K630" s="11"/>
      <c r="L630" s="11" t="s">
        <v>808</v>
      </c>
      <c r="M630" s="11">
        <v>0</v>
      </c>
      <c r="N630" s="19">
        <v>4237.29</v>
      </c>
      <c r="O630" s="19">
        <v>180094.24</v>
      </c>
      <c r="P630" s="19">
        <v>180094.24</v>
      </c>
      <c r="Q630" s="19">
        <v>65294.239999999998</v>
      </c>
      <c r="R630" s="13">
        <f t="shared" si="128"/>
        <v>114800</v>
      </c>
      <c r="S630" s="11"/>
      <c r="T630" s="19">
        <v>5252.73</v>
      </c>
      <c r="U630" s="11"/>
      <c r="V630" s="19">
        <v>180094.24</v>
      </c>
      <c r="W630" s="19">
        <v>70546.97</v>
      </c>
      <c r="X630" s="19">
        <v>109547.27</v>
      </c>
      <c r="Y630" s="19">
        <f t="shared" si="129"/>
        <v>750.39266666666663</v>
      </c>
      <c r="Z630" s="19">
        <f t="shared" si="130"/>
        <v>9004.6933333333327</v>
      </c>
      <c r="AA630" s="19">
        <f t="shared" si="131"/>
        <v>105795.30666666667</v>
      </c>
      <c r="AB630" s="19">
        <f t="shared" si="132"/>
        <v>9004.7119999999995</v>
      </c>
      <c r="AC630" s="19">
        <f t="shared" si="133"/>
        <v>96790.594666666671</v>
      </c>
      <c r="AD630" s="19">
        <f t="shared" si="134"/>
        <v>9004.7119999999995</v>
      </c>
      <c r="AE630" s="19">
        <f t="shared" si="135"/>
        <v>87785.882666666672</v>
      </c>
      <c r="AF630" s="19">
        <f t="shared" si="136"/>
        <v>9004.7119999999995</v>
      </c>
      <c r="AG630" s="19">
        <f t="shared" si="137"/>
        <v>78781.170666666672</v>
      </c>
      <c r="AH630" s="19">
        <f t="shared" si="138"/>
        <v>9004.7119999999995</v>
      </c>
      <c r="AI630" s="19">
        <f t="shared" si="139"/>
        <v>69776.458666666673</v>
      </c>
      <c r="AJ630" s="19">
        <f t="shared" si="140"/>
        <v>9004.7119999999995</v>
      </c>
      <c r="AK630" s="20">
        <f t="shared" si="141"/>
        <v>60771.746666666673</v>
      </c>
    </row>
    <row r="631" spans="2:37" s="3" customFormat="1" ht="84.75" hidden="1" customHeight="1" outlineLevel="1" x14ac:dyDescent="0.2">
      <c r="B631" s="15" t="s">
        <v>825</v>
      </c>
      <c r="C631" s="16" t="s">
        <v>44</v>
      </c>
      <c r="D631" s="17">
        <v>240</v>
      </c>
      <c r="E631" s="10" t="s">
        <v>175</v>
      </c>
      <c r="F631" s="10" t="s">
        <v>81</v>
      </c>
      <c r="G631" s="21">
        <v>47703</v>
      </c>
      <c r="H631" s="18">
        <f>IFERROR(INDEX(#REF!,MATCH(G631,#REF!,0)),G631)</f>
        <v>47703</v>
      </c>
      <c r="I631" s="11"/>
      <c r="J631" s="11" t="s">
        <v>822</v>
      </c>
      <c r="K631" s="11"/>
      <c r="L631" s="11" t="s">
        <v>808</v>
      </c>
      <c r="M631" s="11">
        <v>0</v>
      </c>
      <c r="N631" s="19">
        <v>4237.29</v>
      </c>
      <c r="O631" s="19">
        <v>180094.24</v>
      </c>
      <c r="P631" s="19">
        <v>180094.24</v>
      </c>
      <c r="Q631" s="19">
        <v>65294.239999999998</v>
      </c>
      <c r="R631" s="13">
        <f t="shared" si="128"/>
        <v>114800</v>
      </c>
      <c r="S631" s="11"/>
      <c r="T631" s="19">
        <v>5252.73</v>
      </c>
      <c r="U631" s="11"/>
      <c r="V631" s="19">
        <v>180094.24</v>
      </c>
      <c r="W631" s="19">
        <v>70546.97</v>
      </c>
      <c r="X631" s="19">
        <v>109547.27</v>
      </c>
      <c r="Y631" s="19">
        <f t="shared" si="129"/>
        <v>750.39266666666663</v>
      </c>
      <c r="Z631" s="19">
        <f t="shared" si="130"/>
        <v>9004.6933333333327</v>
      </c>
      <c r="AA631" s="19">
        <f t="shared" si="131"/>
        <v>105795.30666666667</v>
      </c>
      <c r="AB631" s="19">
        <f t="shared" si="132"/>
        <v>9004.7119999999995</v>
      </c>
      <c r="AC631" s="19">
        <f t="shared" si="133"/>
        <v>96790.594666666671</v>
      </c>
      <c r="AD631" s="19">
        <f t="shared" si="134"/>
        <v>9004.7119999999995</v>
      </c>
      <c r="AE631" s="19">
        <f t="shared" si="135"/>
        <v>87785.882666666672</v>
      </c>
      <c r="AF631" s="19">
        <f t="shared" si="136"/>
        <v>9004.7119999999995</v>
      </c>
      <c r="AG631" s="19">
        <f t="shared" si="137"/>
        <v>78781.170666666672</v>
      </c>
      <c r="AH631" s="19">
        <f t="shared" si="138"/>
        <v>9004.7119999999995</v>
      </c>
      <c r="AI631" s="19">
        <f t="shared" si="139"/>
        <v>69776.458666666673</v>
      </c>
      <c r="AJ631" s="19">
        <f t="shared" si="140"/>
        <v>9004.7119999999995</v>
      </c>
      <c r="AK631" s="20">
        <f t="shared" si="141"/>
        <v>60771.746666666673</v>
      </c>
    </row>
    <row r="632" spans="2:37" s="3" customFormat="1" ht="74.25" hidden="1" customHeight="1" outlineLevel="1" x14ac:dyDescent="0.2">
      <c r="B632" s="15" t="s">
        <v>826</v>
      </c>
      <c r="C632" s="16" t="s">
        <v>44</v>
      </c>
      <c r="D632" s="17">
        <v>240</v>
      </c>
      <c r="E632" s="10" t="s">
        <v>106</v>
      </c>
      <c r="F632" s="10" t="s">
        <v>81</v>
      </c>
      <c r="G632" s="21">
        <v>47755</v>
      </c>
      <c r="H632" s="18">
        <f>IFERROR(INDEX(#REF!,MATCH(G632,#REF!,0)),G632)</f>
        <v>47755</v>
      </c>
      <c r="I632" s="11"/>
      <c r="J632" s="11" t="s">
        <v>822</v>
      </c>
      <c r="K632" s="11"/>
      <c r="L632" s="11" t="s">
        <v>808</v>
      </c>
      <c r="M632" s="11">
        <v>0</v>
      </c>
      <c r="N632" s="19">
        <v>6779.66</v>
      </c>
      <c r="O632" s="19">
        <v>285808.92</v>
      </c>
      <c r="P632" s="19">
        <v>285808.92</v>
      </c>
      <c r="Q632" s="19">
        <v>103608.92</v>
      </c>
      <c r="R632" s="13">
        <f t="shared" si="128"/>
        <v>182200</v>
      </c>
      <c r="S632" s="11"/>
      <c r="T632" s="19">
        <v>8336.09</v>
      </c>
      <c r="U632" s="11"/>
      <c r="V632" s="19">
        <v>285808.92</v>
      </c>
      <c r="W632" s="19">
        <v>111945.01</v>
      </c>
      <c r="X632" s="19">
        <v>173863.91</v>
      </c>
      <c r="Y632" s="19">
        <f t="shared" si="129"/>
        <v>1190.8705</v>
      </c>
      <c r="Z632" s="19">
        <f t="shared" si="130"/>
        <v>14290.442500000001</v>
      </c>
      <c r="AA632" s="19">
        <f t="shared" si="131"/>
        <v>167909.5575</v>
      </c>
      <c r="AB632" s="19">
        <f t="shared" si="132"/>
        <v>14290.446</v>
      </c>
      <c r="AC632" s="19">
        <f t="shared" si="133"/>
        <v>153619.1115</v>
      </c>
      <c r="AD632" s="19">
        <f t="shared" si="134"/>
        <v>14290.446</v>
      </c>
      <c r="AE632" s="19">
        <f t="shared" si="135"/>
        <v>139328.6655</v>
      </c>
      <c r="AF632" s="19">
        <f t="shared" si="136"/>
        <v>14290.446</v>
      </c>
      <c r="AG632" s="19">
        <f t="shared" si="137"/>
        <v>125038.21950000001</v>
      </c>
      <c r="AH632" s="19">
        <f t="shared" si="138"/>
        <v>14290.446</v>
      </c>
      <c r="AI632" s="19">
        <f t="shared" si="139"/>
        <v>110747.77350000001</v>
      </c>
      <c r="AJ632" s="19">
        <f t="shared" si="140"/>
        <v>14290.446</v>
      </c>
      <c r="AK632" s="20">
        <f t="shared" si="141"/>
        <v>96457.327500000014</v>
      </c>
    </row>
    <row r="633" spans="2:37" s="3" customFormat="1" ht="42.75" hidden="1" customHeight="1" outlineLevel="1" x14ac:dyDescent="0.2">
      <c r="B633" s="15" t="s">
        <v>827</v>
      </c>
      <c r="C633" s="16" t="s">
        <v>44</v>
      </c>
      <c r="D633" s="17">
        <v>93</v>
      </c>
      <c r="E633" s="10" t="s">
        <v>66</v>
      </c>
      <c r="F633" s="10" t="s">
        <v>86</v>
      </c>
      <c r="G633" s="21">
        <v>47757</v>
      </c>
      <c r="H633" s="18">
        <f>IFERROR(INDEX(#REF!,MATCH(G633,#REF!,0)),G633)</f>
        <v>47757</v>
      </c>
      <c r="I633" s="11"/>
      <c r="J633" s="11" t="s">
        <v>822</v>
      </c>
      <c r="K633" s="11"/>
      <c r="L633" s="11" t="s">
        <v>1211</v>
      </c>
      <c r="M633" s="11" t="s">
        <v>1212</v>
      </c>
      <c r="N633" s="19">
        <v>5157607.9800000004</v>
      </c>
      <c r="O633" s="19">
        <v>692700</v>
      </c>
      <c r="P633" s="19">
        <v>1050596.3999999999</v>
      </c>
      <c r="Q633" s="19">
        <v>357896.4</v>
      </c>
      <c r="R633" s="13">
        <f t="shared" si="128"/>
        <v>692699.99999999988</v>
      </c>
      <c r="S633" s="11"/>
      <c r="T633" s="19">
        <v>52138.73</v>
      </c>
      <c r="U633" s="11"/>
      <c r="V633" s="19">
        <v>1050596.3999999999</v>
      </c>
      <c r="W633" s="19">
        <v>410035.13</v>
      </c>
      <c r="X633" s="19">
        <v>640561.27</v>
      </c>
      <c r="Y633" s="19">
        <f t="shared" si="129"/>
        <v>7448.3870967741932</v>
      </c>
      <c r="Z633" s="19">
        <f t="shared" si="130"/>
        <v>89380.66548387098</v>
      </c>
      <c r="AA633" s="19">
        <f t="shared" si="131"/>
        <v>603319.33451612887</v>
      </c>
      <c r="AB633" s="19">
        <f t="shared" si="132"/>
        <v>89380.645161290318</v>
      </c>
      <c r="AC633" s="19">
        <f t="shared" si="133"/>
        <v>513938.68935483857</v>
      </c>
      <c r="AD633" s="19">
        <f t="shared" si="134"/>
        <v>89380.645161290318</v>
      </c>
      <c r="AE633" s="19">
        <f t="shared" si="135"/>
        <v>424558.04419354827</v>
      </c>
      <c r="AF633" s="19">
        <f t="shared" si="136"/>
        <v>89380.645161290318</v>
      </c>
      <c r="AG633" s="19">
        <f t="shared" si="137"/>
        <v>335177.39903225796</v>
      </c>
      <c r="AH633" s="19">
        <f t="shared" si="138"/>
        <v>89380.645161290318</v>
      </c>
      <c r="AI633" s="19">
        <f t="shared" si="139"/>
        <v>245796.75387096766</v>
      </c>
      <c r="AJ633" s="19">
        <f t="shared" si="140"/>
        <v>89380.645161290318</v>
      </c>
      <c r="AK633" s="20">
        <f t="shared" si="141"/>
        <v>156416.10870967736</v>
      </c>
    </row>
    <row r="634" spans="2:37" s="3" customFormat="1" ht="42.75" hidden="1" customHeight="1" outlineLevel="1" x14ac:dyDescent="0.2">
      <c r="B634" s="15" t="s">
        <v>828</v>
      </c>
      <c r="C634" s="16" t="s">
        <v>44</v>
      </c>
      <c r="D634" s="17">
        <v>180</v>
      </c>
      <c r="E634" s="10" t="s">
        <v>66</v>
      </c>
      <c r="F634" s="10" t="s">
        <v>86</v>
      </c>
      <c r="G634" s="21">
        <v>47759</v>
      </c>
      <c r="H634" s="18">
        <f>IFERROR(INDEX(#REF!,MATCH(G634,#REF!,0)),G634)</f>
        <v>47759</v>
      </c>
      <c r="I634" s="11"/>
      <c r="J634" s="11" t="s">
        <v>822</v>
      </c>
      <c r="K634" s="11"/>
      <c r="L634" s="11" t="s">
        <v>1211</v>
      </c>
      <c r="M634" s="11" t="s">
        <v>1212</v>
      </c>
      <c r="N634" s="19">
        <v>59322.04</v>
      </c>
      <c r="O634" s="19">
        <v>1199231.95</v>
      </c>
      <c r="P634" s="19">
        <v>1199231.95</v>
      </c>
      <c r="Q634" s="19">
        <v>579631.94999999995</v>
      </c>
      <c r="R634" s="13">
        <f t="shared" si="128"/>
        <v>619600</v>
      </c>
      <c r="S634" s="11"/>
      <c r="T634" s="19">
        <v>46636.800000000003</v>
      </c>
      <c r="U634" s="11"/>
      <c r="V634" s="19">
        <v>1199231.95</v>
      </c>
      <c r="W634" s="19">
        <v>626268.75</v>
      </c>
      <c r="X634" s="19">
        <v>572963.19999999995</v>
      </c>
      <c r="Y634" s="19">
        <f t="shared" si="129"/>
        <v>6662.3997222222224</v>
      </c>
      <c r="Z634" s="19">
        <f t="shared" si="130"/>
        <v>79948.798611111124</v>
      </c>
      <c r="AA634" s="19">
        <f t="shared" si="131"/>
        <v>539651.20138888888</v>
      </c>
      <c r="AB634" s="19">
        <f t="shared" si="132"/>
        <v>79948.796666666662</v>
      </c>
      <c r="AC634" s="19">
        <f t="shared" si="133"/>
        <v>459702.40472222224</v>
      </c>
      <c r="AD634" s="19">
        <f t="shared" si="134"/>
        <v>79948.796666666662</v>
      </c>
      <c r="AE634" s="19">
        <f t="shared" si="135"/>
        <v>379753.60805555561</v>
      </c>
      <c r="AF634" s="19">
        <f t="shared" si="136"/>
        <v>79948.796666666662</v>
      </c>
      <c r="AG634" s="19">
        <f t="shared" si="137"/>
        <v>299804.81138888898</v>
      </c>
      <c r="AH634" s="19">
        <f t="shared" si="138"/>
        <v>79948.796666666662</v>
      </c>
      <c r="AI634" s="19">
        <f t="shared" si="139"/>
        <v>219856.01472222232</v>
      </c>
      <c r="AJ634" s="19">
        <f t="shared" si="140"/>
        <v>79948.796666666662</v>
      </c>
      <c r="AK634" s="20">
        <f t="shared" si="141"/>
        <v>139907.21805555566</v>
      </c>
    </row>
    <row r="635" spans="2:37" s="3" customFormat="1" ht="32.25" hidden="1" customHeight="1" outlineLevel="1" x14ac:dyDescent="0.2">
      <c r="B635" s="15" t="s">
        <v>829</v>
      </c>
      <c r="C635" s="16" t="s">
        <v>44</v>
      </c>
      <c r="D635" s="17">
        <v>146</v>
      </c>
      <c r="E635" s="10" t="s">
        <v>803</v>
      </c>
      <c r="F635" s="10" t="s">
        <v>61</v>
      </c>
      <c r="G635" s="21">
        <v>48787</v>
      </c>
      <c r="H635" s="18">
        <f>IFERROR(INDEX(#REF!,MATCH(G635,#REF!,0)),G635)</f>
        <v>48787</v>
      </c>
      <c r="I635" s="11"/>
      <c r="J635" s="11" t="s">
        <v>830</v>
      </c>
      <c r="K635" s="11"/>
      <c r="L635" s="11" t="s">
        <v>808</v>
      </c>
      <c r="M635" s="11">
        <v>0</v>
      </c>
      <c r="N635" s="19">
        <v>668104.24</v>
      </c>
      <c r="O635" s="19">
        <v>668104.24</v>
      </c>
      <c r="P635" s="19">
        <v>668104.24</v>
      </c>
      <c r="Q635" s="19">
        <v>393540.9</v>
      </c>
      <c r="R635" s="13">
        <f t="shared" si="128"/>
        <v>274563.33999999997</v>
      </c>
      <c r="S635" s="11"/>
      <c r="T635" s="19">
        <v>32032.42</v>
      </c>
      <c r="U635" s="11"/>
      <c r="V635" s="19">
        <v>668104.24</v>
      </c>
      <c r="W635" s="19">
        <v>425573.32</v>
      </c>
      <c r="X635" s="19">
        <v>242530.92</v>
      </c>
      <c r="Y635" s="19">
        <f t="shared" si="129"/>
        <v>4576.0564383561641</v>
      </c>
      <c r="Z635" s="19">
        <f t="shared" si="130"/>
        <v>54912.702191780816</v>
      </c>
      <c r="AA635" s="19">
        <f t="shared" si="131"/>
        <v>219650.63780821915</v>
      </c>
      <c r="AB635" s="19">
        <f t="shared" si="132"/>
        <v>54912.677260273966</v>
      </c>
      <c r="AC635" s="19">
        <f t="shared" si="133"/>
        <v>164737.96054794517</v>
      </c>
      <c r="AD635" s="19">
        <f t="shared" si="134"/>
        <v>54912.677260273966</v>
      </c>
      <c r="AE635" s="19">
        <f t="shared" si="135"/>
        <v>109825.28328767121</v>
      </c>
      <c r="AF635" s="19">
        <f t="shared" si="136"/>
        <v>54912.677260273966</v>
      </c>
      <c r="AG635" s="19">
        <f t="shared" si="137"/>
        <v>54912.60602739724</v>
      </c>
      <c r="AH635" s="19">
        <f t="shared" si="138"/>
        <v>54912.60602739724</v>
      </c>
      <c r="AI635" s="19">
        <f t="shared" si="139"/>
        <v>0</v>
      </c>
      <c r="AJ635" s="19">
        <f t="shared" si="140"/>
        <v>0</v>
      </c>
      <c r="AK635" s="20">
        <f t="shared" si="141"/>
        <v>0</v>
      </c>
    </row>
    <row r="636" spans="2:37" s="3" customFormat="1" ht="42.75" hidden="1" customHeight="1" outlineLevel="1" x14ac:dyDescent="0.2">
      <c r="B636" s="15" t="s">
        <v>831</v>
      </c>
      <c r="C636" s="16" t="s">
        <v>44</v>
      </c>
      <c r="D636" s="17">
        <v>146</v>
      </c>
      <c r="E636" s="10" t="s">
        <v>799</v>
      </c>
      <c r="F636" s="10" t="s">
        <v>57</v>
      </c>
      <c r="G636" s="21">
        <v>50217</v>
      </c>
      <c r="H636" s="18">
        <f>IFERROR(INDEX(#REF!,MATCH(G636,#REF!,0)),G636)</f>
        <v>50217</v>
      </c>
      <c r="I636" s="11"/>
      <c r="J636" s="11" t="s">
        <v>832</v>
      </c>
      <c r="K636" s="11"/>
      <c r="L636" s="11" t="s">
        <v>808</v>
      </c>
      <c r="M636" s="11">
        <v>0</v>
      </c>
      <c r="N636" s="19">
        <v>460959.16</v>
      </c>
      <c r="O636" s="19">
        <v>546526.75</v>
      </c>
      <c r="P636" s="19">
        <v>546526.75</v>
      </c>
      <c r="Q636" s="19">
        <v>321926.75</v>
      </c>
      <c r="R636" s="13">
        <f t="shared" si="128"/>
        <v>224600</v>
      </c>
      <c r="S636" s="11"/>
      <c r="T636" s="19">
        <v>26203.31</v>
      </c>
      <c r="U636" s="11"/>
      <c r="V636" s="19">
        <v>546526.75</v>
      </c>
      <c r="W636" s="19">
        <v>348130.06</v>
      </c>
      <c r="X636" s="19">
        <v>198396.69</v>
      </c>
      <c r="Y636" s="19">
        <f t="shared" si="129"/>
        <v>3743.3339041095892</v>
      </c>
      <c r="Z636" s="19">
        <f t="shared" si="130"/>
        <v>44919.979520547946</v>
      </c>
      <c r="AA636" s="19">
        <f t="shared" si="131"/>
        <v>179680.02047945204</v>
      </c>
      <c r="AB636" s="19">
        <f t="shared" si="132"/>
        <v>44920.006849315068</v>
      </c>
      <c r="AC636" s="19">
        <f t="shared" si="133"/>
        <v>134760.01363013696</v>
      </c>
      <c r="AD636" s="19">
        <f t="shared" si="134"/>
        <v>44920.006849315068</v>
      </c>
      <c r="AE636" s="19">
        <f t="shared" si="135"/>
        <v>89840.006780821888</v>
      </c>
      <c r="AF636" s="19">
        <f t="shared" si="136"/>
        <v>44920.006849315068</v>
      </c>
      <c r="AG636" s="19">
        <f t="shared" si="137"/>
        <v>44919.99993150682</v>
      </c>
      <c r="AH636" s="19">
        <f t="shared" si="138"/>
        <v>44919.99993150682</v>
      </c>
      <c r="AI636" s="19">
        <f t="shared" si="139"/>
        <v>0</v>
      </c>
      <c r="AJ636" s="19">
        <f t="shared" si="140"/>
        <v>0</v>
      </c>
      <c r="AK636" s="20">
        <f t="shared" si="141"/>
        <v>0</v>
      </c>
    </row>
    <row r="637" spans="2:37" s="3" customFormat="1" ht="84.75" hidden="1" customHeight="1" outlineLevel="1" x14ac:dyDescent="0.2">
      <c r="B637" s="15" t="s">
        <v>833</v>
      </c>
      <c r="C637" s="16" t="s">
        <v>44</v>
      </c>
      <c r="D637" s="17">
        <v>180</v>
      </c>
      <c r="E637" s="10" t="s">
        <v>90</v>
      </c>
      <c r="F637" s="10" t="s">
        <v>86</v>
      </c>
      <c r="G637" s="21">
        <v>50328</v>
      </c>
      <c r="H637" s="18">
        <f>IFERROR(INDEX(#REF!,MATCH(G637,#REF!,0)),G637)</f>
        <v>50328</v>
      </c>
      <c r="I637" s="11"/>
      <c r="J637" s="11" t="s">
        <v>834</v>
      </c>
      <c r="K637" s="11"/>
      <c r="L637" s="11" t="s">
        <v>1407</v>
      </c>
      <c r="M637" s="11">
        <v>0</v>
      </c>
      <c r="N637" s="19">
        <v>10240183.1</v>
      </c>
      <c r="O637" s="19">
        <v>17700938.289999999</v>
      </c>
      <c r="P637" s="19">
        <v>17700938.289999999</v>
      </c>
      <c r="Q637" s="19">
        <v>8260438.29</v>
      </c>
      <c r="R637" s="13">
        <f t="shared" si="128"/>
        <v>9440500</v>
      </c>
      <c r="S637" s="11"/>
      <c r="T637" s="19">
        <v>688369.85</v>
      </c>
      <c r="U637" s="11"/>
      <c r="V637" s="19">
        <v>17700938.289999999</v>
      </c>
      <c r="W637" s="19">
        <v>8948808.1400000006</v>
      </c>
      <c r="X637" s="19">
        <v>8752130.1500000004</v>
      </c>
      <c r="Y637" s="19">
        <f t="shared" si="129"/>
        <v>98338.546055555547</v>
      </c>
      <c r="Z637" s="19">
        <f t="shared" si="130"/>
        <v>1180062.5802777777</v>
      </c>
      <c r="AA637" s="19">
        <f t="shared" si="131"/>
        <v>8260437.4197222218</v>
      </c>
      <c r="AB637" s="19">
        <f t="shared" si="132"/>
        <v>1180062.5526666665</v>
      </c>
      <c r="AC637" s="19">
        <f t="shared" si="133"/>
        <v>7080374.8670555558</v>
      </c>
      <c r="AD637" s="19">
        <f t="shared" si="134"/>
        <v>1180062.5526666665</v>
      </c>
      <c r="AE637" s="19">
        <f t="shared" si="135"/>
        <v>5900312.3143888898</v>
      </c>
      <c r="AF637" s="19">
        <f t="shared" si="136"/>
        <v>1180062.5526666665</v>
      </c>
      <c r="AG637" s="19">
        <f t="shared" si="137"/>
        <v>4720249.7617222238</v>
      </c>
      <c r="AH637" s="19">
        <f t="shared" si="138"/>
        <v>1180062.5526666665</v>
      </c>
      <c r="AI637" s="19">
        <f t="shared" si="139"/>
        <v>3540187.2090555574</v>
      </c>
      <c r="AJ637" s="19">
        <f t="shared" si="140"/>
        <v>1180062.5526666665</v>
      </c>
      <c r="AK637" s="20">
        <f t="shared" si="141"/>
        <v>2360124.6563888909</v>
      </c>
    </row>
    <row r="638" spans="2:37" s="3" customFormat="1" ht="53.25" hidden="1" customHeight="1" outlineLevel="1" x14ac:dyDescent="0.2">
      <c r="B638" s="15" t="s">
        <v>835</v>
      </c>
      <c r="C638" s="16" t="s">
        <v>44</v>
      </c>
      <c r="D638" s="17">
        <v>96</v>
      </c>
      <c r="E638" s="10" t="s">
        <v>117</v>
      </c>
      <c r="F638" s="10" t="s">
        <v>86</v>
      </c>
      <c r="G638" s="11" t="s">
        <v>836</v>
      </c>
      <c r="H638" s="18" t="str">
        <f>IFERROR(INDEX(#REF!,MATCH(G638,#REF!,0)),G638)</f>
        <v>33000000229-1-УК НТМ</v>
      </c>
      <c r="I638" s="11"/>
      <c r="J638" s="11" t="s">
        <v>837</v>
      </c>
      <c r="K638" s="11"/>
      <c r="L638" s="11" t="s">
        <v>1407</v>
      </c>
      <c r="M638" s="11">
        <v>0</v>
      </c>
      <c r="N638" s="19">
        <v>55821128.729999997</v>
      </c>
      <c r="O638" s="19">
        <v>25730900</v>
      </c>
      <c r="P638" s="19">
        <v>55384412.289999999</v>
      </c>
      <c r="Q638" s="19">
        <v>29653512.289999999</v>
      </c>
      <c r="R638" s="13">
        <f t="shared" si="128"/>
        <v>25730900</v>
      </c>
      <c r="S638" s="11"/>
      <c r="T638" s="19">
        <v>1876211.47</v>
      </c>
      <c r="U638" s="11"/>
      <c r="V638" s="19">
        <v>55384412.289999999</v>
      </c>
      <c r="W638" s="19">
        <v>31529723.760000002</v>
      </c>
      <c r="X638" s="19">
        <v>23854688.530000001</v>
      </c>
      <c r="Y638" s="19">
        <f t="shared" si="129"/>
        <v>268030.20833333331</v>
      </c>
      <c r="Z638" s="19">
        <f t="shared" si="130"/>
        <v>3216362.5116666667</v>
      </c>
      <c r="AA638" s="19">
        <f t="shared" si="131"/>
        <v>22514537.488333333</v>
      </c>
      <c r="AB638" s="19">
        <f t="shared" si="132"/>
        <v>3216362.5</v>
      </c>
      <c r="AC638" s="19">
        <f t="shared" si="133"/>
        <v>19298174.988333333</v>
      </c>
      <c r="AD638" s="19">
        <f t="shared" si="134"/>
        <v>3216362.5</v>
      </c>
      <c r="AE638" s="19">
        <f t="shared" si="135"/>
        <v>16081812.488333333</v>
      </c>
      <c r="AF638" s="19">
        <f t="shared" si="136"/>
        <v>3216362.5</v>
      </c>
      <c r="AG638" s="19">
        <f t="shared" si="137"/>
        <v>12865449.988333333</v>
      </c>
      <c r="AH638" s="19">
        <f t="shared" si="138"/>
        <v>3216362.5</v>
      </c>
      <c r="AI638" s="19">
        <f t="shared" si="139"/>
        <v>9649087.4883333333</v>
      </c>
      <c r="AJ638" s="19">
        <f t="shared" si="140"/>
        <v>3216362.5</v>
      </c>
      <c r="AK638" s="20">
        <f t="shared" si="141"/>
        <v>6432724.9883333333</v>
      </c>
    </row>
    <row r="639" spans="2:37" s="3" customFormat="1" ht="84.75" hidden="1" customHeight="1" outlineLevel="1" x14ac:dyDescent="0.2">
      <c r="B639" s="15" t="s">
        <v>838</v>
      </c>
      <c r="C639" s="16" t="s">
        <v>44</v>
      </c>
      <c r="D639" s="17">
        <v>180</v>
      </c>
      <c r="E639" s="10" t="s">
        <v>90</v>
      </c>
      <c r="F639" s="10" t="s">
        <v>86</v>
      </c>
      <c r="G639" s="21">
        <v>50372</v>
      </c>
      <c r="H639" s="18">
        <f>IFERROR(INDEX(#REF!,MATCH(G639,#REF!,0)),G639)</f>
        <v>50372</v>
      </c>
      <c r="I639" s="11"/>
      <c r="J639" s="11" t="s">
        <v>839</v>
      </c>
      <c r="K639" s="11"/>
      <c r="L639" s="11" t="s">
        <v>1407</v>
      </c>
      <c r="M639" s="11">
        <v>0</v>
      </c>
      <c r="N639" s="19">
        <v>39342394.479999997</v>
      </c>
      <c r="O639" s="19">
        <v>64228125.299999997</v>
      </c>
      <c r="P639" s="19">
        <v>64228125.299999997</v>
      </c>
      <c r="Q639" s="19">
        <v>29973125.300000001</v>
      </c>
      <c r="R639" s="13">
        <f t="shared" si="128"/>
        <v>34255000</v>
      </c>
      <c r="S639" s="11"/>
      <c r="T639" s="19">
        <v>2497760.44</v>
      </c>
      <c r="U639" s="11"/>
      <c r="V639" s="19">
        <v>64228125.299999997</v>
      </c>
      <c r="W639" s="19">
        <v>32470885.739999998</v>
      </c>
      <c r="X639" s="19">
        <v>31757239.559999999</v>
      </c>
      <c r="Y639" s="19">
        <f t="shared" si="129"/>
        <v>356822.91833333333</v>
      </c>
      <c r="Z639" s="19">
        <f t="shared" si="130"/>
        <v>4281875.0316666663</v>
      </c>
      <c r="AA639" s="19">
        <f t="shared" si="131"/>
        <v>29973124.968333334</v>
      </c>
      <c r="AB639" s="19">
        <f t="shared" si="132"/>
        <v>4281875.0199999996</v>
      </c>
      <c r="AC639" s="19">
        <f t="shared" si="133"/>
        <v>25691249.948333334</v>
      </c>
      <c r="AD639" s="19">
        <f t="shared" si="134"/>
        <v>4281875.0199999996</v>
      </c>
      <c r="AE639" s="19">
        <f t="shared" si="135"/>
        <v>21409374.928333335</v>
      </c>
      <c r="AF639" s="19">
        <f t="shared" si="136"/>
        <v>4281875.0199999996</v>
      </c>
      <c r="AG639" s="19">
        <f t="shared" si="137"/>
        <v>17127499.908333335</v>
      </c>
      <c r="AH639" s="19">
        <f t="shared" si="138"/>
        <v>4281875.0199999996</v>
      </c>
      <c r="AI639" s="19">
        <f t="shared" si="139"/>
        <v>12845624.888333336</v>
      </c>
      <c r="AJ639" s="19">
        <f t="shared" si="140"/>
        <v>4281875.0199999996</v>
      </c>
      <c r="AK639" s="20">
        <f t="shared" si="141"/>
        <v>8563749.868333336</v>
      </c>
    </row>
    <row r="640" spans="2:37" s="3" customFormat="1" ht="116.25" hidden="1" customHeight="1" outlineLevel="1" x14ac:dyDescent="0.2">
      <c r="B640" s="15" t="s">
        <v>840</v>
      </c>
      <c r="C640" s="16" t="s">
        <v>44</v>
      </c>
      <c r="D640" s="17">
        <v>48</v>
      </c>
      <c r="E640" s="10" t="s">
        <v>841</v>
      </c>
      <c r="F640" s="10" t="s">
        <v>46</v>
      </c>
      <c r="G640" s="21">
        <v>50846</v>
      </c>
      <c r="H640" s="18">
        <f>IFERROR(INDEX(#REF!,MATCH(G640,#REF!,0)),G640)</f>
        <v>50846</v>
      </c>
      <c r="I640" s="11"/>
      <c r="J640" s="11" t="s">
        <v>842</v>
      </c>
      <c r="K640" s="11"/>
      <c r="L640" s="11">
        <v>0</v>
      </c>
      <c r="M640" s="11">
        <v>0</v>
      </c>
      <c r="N640" s="19">
        <v>40127.120000000003</v>
      </c>
      <c r="O640" s="19">
        <v>9260.08</v>
      </c>
      <c r="P640" s="19">
        <v>40127.120000000003</v>
      </c>
      <c r="Q640" s="19">
        <v>30867.040000000001</v>
      </c>
      <c r="R640" s="13">
        <f t="shared" si="128"/>
        <v>9260.0800000000017</v>
      </c>
      <c r="S640" s="11"/>
      <c r="T640" s="19">
        <v>1350.44</v>
      </c>
      <c r="U640" s="11"/>
      <c r="V640" s="19">
        <v>40127.120000000003</v>
      </c>
      <c r="W640" s="19">
        <v>32217.48</v>
      </c>
      <c r="X640" s="19">
        <v>7909.64</v>
      </c>
      <c r="Y640" s="19">
        <f t="shared" si="129"/>
        <v>192.91833333333332</v>
      </c>
      <c r="Z640" s="19">
        <f t="shared" si="130"/>
        <v>2315.0316666666668</v>
      </c>
      <c r="AA640" s="19">
        <f t="shared" si="131"/>
        <v>6945.048333333335</v>
      </c>
      <c r="AB640" s="19">
        <f t="shared" si="132"/>
        <v>2315.02</v>
      </c>
      <c r="AC640" s="19">
        <f t="shared" si="133"/>
        <v>4630.0283333333355</v>
      </c>
      <c r="AD640" s="19">
        <f t="shared" si="134"/>
        <v>2315.02</v>
      </c>
      <c r="AE640" s="19">
        <f t="shared" si="135"/>
        <v>2315.0083333333355</v>
      </c>
      <c r="AF640" s="19">
        <f t="shared" si="136"/>
        <v>2315.0083333333355</v>
      </c>
      <c r="AG640" s="19">
        <f t="shared" si="137"/>
        <v>0</v>
      </c>
      <c r="AH640" s="19">
        <f t="shared" si="138"/>
        <v>0</v>
      </c>
      <c r="AI640" s="19">
        <f t="shared" si="139"/>
        <v>0</v>
      </c>
      <c r="AJ640" s="19">
        <f t="shared" si="140"/>
        <v>0</v>
      </c>
      <c r="AK640" s="20">
        <f t="shared" si="141"/>
        <v>0</v>
      </c>
    </row>
    <row r="641" spans="2:37" s="3" customFormat="1" ht="84.75" hidden="1" customHeight="1" outlineLevel="1" x14ac:dyDescent="0.2">
      <c r="B641" s="15" t="s">
        <v>843</v>
      </c>
      <c r="C641" s="16" t="s">
        <v>44</v>
      </c>
      <c r="D641" s="17">
        <v>34</v>
      </c>
      <c r="E641" s="10" t="s">
        <v>844</v>
      </c>
      <c r="F641" s="10" t="s">
        <v>61</v>
      </c>
      <c r="G641" s="21">
        <v>51080</v>
      </c>
      <c r="H641" s="18">
        <f>IFERROR(INDEX(#REF!,MATCH(G641,#REF!,0)),G641)</f>
        <v>51080</v>
      </c>
      <c r="I641" s="11"/>
      <c r="J641" s="11" t="s">
        <v>845</v>
      </c>
      <c r="K641" s="11"/>
      <c r="L641" s="11" t="s">
        <v>808</v>
      </c>
      <c r="M641" s="11">
        <v>0</v>
      </c>
      <c r="N641" s="19">
        <v>929121.19</v>
      </c>
      <c r="O641" s="19">
        <v>220781.27</v>
      </c>
      <c r="P641" s="19">
        <v>929121.19</v>
      </c>
      <c r="Q641" s="19">
        <v>708339.92</v>
      </c>
      <c r="R641" s="13">
        <f t="shared" si="128"/>
        <v>220781.2699999999</v>
      </c>
      <c r="S641" s="11"/>
      <c r="T641" s="19">
        <v>45454.99</v>
      </c>
      <c r="U641" s="11"/>
      <c r="V641" s="19">
        <v>929121.19</v>
      </c>
      <c r="W641" s="19">
        <v>753794.91</v>
      </c>
      <c r="X641" s="19">
        <v>175326.28</v>
      </c>
      <c r="Y641" s="19">
        <f t="shared" si="129"/>
        <v>6493.5667647058817</v>
      </c>
      <c r="Z641" s="19">
        <f t="shared" si="130"/>
        <v>77922.823823529412</v>
      </c>
      <c r="AA641" s="19">
        <f t="shared" si="131"/>
        <v>142858.44617647049</v>
      </c>
      <c r="AB641" s="19">
        <f t="shared" si="132"/>
        <v>77922.801176470588</v>
      </c>
      <c r="AC641" s="19">
        <f t="shared" si="133"/>
        <v>64935.644999999902</v>
      </c>
      <c r="AD641" s="19">
        <f t="shared" si="134"/>
        <v>64935.644999999902</v>
      </c>
      <c r="AE641" s="19">
        <f t="shared" si="135"/>
        <v>0</v>
      </c>
      <c r="AF641" s="19">
        <f t="shared" si="136"/>
        <v>0</v>
      </c>
      <c r="AG641" s="19">
        <f t="shared" si="137"/>
        <v>0</v>
      </c>
      <c r="AH641" s="19">
        <f t="shared" si="138"/>
        <v>0</v>
      </c>
      <c r="AI641" s="19">
        <f t="shared" si="139"/>
        <v>0</v>
      </c>
      <c r="AJ641" s="19">
        <f t="shared" si="140"/>
        <v>0</v>
      </c>
      <c r="AK641" s="20">
        <f t="shared" si="141"/>
        <v>0</v>
      </c>
    </row>
    <row r="642" spans="2:37" s="3" customFormat="1" ht="105.75" hidden="1" customHeight="1" outlineLevel="1" x14ac:dyDescent="0.2">
      <c r="B642" s="15" t="s">
        <v>846</v>
      </c>
      <c r="C642" s="16" t="s">
        <v>44</v>
      </c>
      <c r="D642" s="17">
        <v>113</v>
      </c>
      <c r="E642" s="10" t="s">
        <v>847</v>
      </c>
      <c r="F642" s="10" t="s">
        <v>61</v>
      </c>
      <c r="G642" s="21">
        <v>51103</v>
      </c>
      <c r="H642" s="18">
        <f>IFERROR(INDEX(#REF!,MATCH(G642,#REF!,0)),G642)</f>
        <v>51103</v>
      </c>
      <c r="I642" s="11"/>
      <c r="J642" s="11" t="s">
        <v>848</v>
      </c>
      <c r="K642" s="11"/>
      <c r="L642" s="11" t="s">
        <v>808</v>
      </c>
      <c r="M642" s="11">
        <v>0</v>
      </c>
      <c r="N642" s="19">
        <v>681241.53</v>
      </c>
      <c r="O642" s="19">
        <v>681241.53</v>
      </c>
      <c r="P642" s="19">
        <v>681241.53</v>
      </c>
      <c r="Q642" s="19">
        <v>464208.87</v>
      </c>
      <c r="R642" s="13">
        <f t="shared" si="128"/>
        <v>217032.66000000003</v>
      </c>
      <c r="S642" s="11"/>
      <c r="T642" s="19">
        <v>42200.83</v>
      </c>
      <c r="U642" s="11"/>
      <c r="V642" s="19">
        <v>681241.53</v>
      </c>
      <c r="W642" s="19">
        <v>506409.7</v>
      </c>
      <c r="X642" s="19">
        <v>174831.83</v>
      </c>
      <c r="Y642" s="19">
        <f t="shared" si="129"/>
        <v>6028.6861061946902</v>
      </c>
      <c r="Z642" s="19">
        <f t="shared" si="130"/>
        <v>72344.26053097345</v>
      </c>
      <c r="AA642" s="19">
        <f t="shared" si="131"/>
        <v>144688.3994690266</v>
      </c>
      <c r="AB642" s="19">
        <f t="shared" si="132"/>
        <v>72344.233274336279</v>
      </c>
      <c r="AC642" s="19">
        <f t="shared" si="133"/>
        <v>72344.166194690319</v>
      </c>
      <c r="AD642" s="19">
        <f t="shared" si="134"/>
        <v>72344.166194690319</v>
      </c>
      <c r="AE642" s="19">
        <f t="shared" si="135"/>
        <v>0</v>
      </c>
      <c r="AF642" s="19">
        <f t="shared" si="136"/>
        <v>0</v>
      </c>
      <c r="AG642" s="19">
        <f t="shared" si="137"/>
        <v>0</v>
      </c>
      <c r="AH642" s="19">
        <f t="shared" si="138"/>
        <v>0</v>
      </c>
      <c r="AI642" s="19">
        <f t="shared" si="139"/>
        <v>0</v>
      </c>
      <c r="AJ642" s="19">
        <f t="shared" si="140"/>
        <v>0</v>
      </c>
      <c r="AK642" s="20">
        <f t="shared" si="141"/>
        <v>0</v>
      </c>
    </row>
    <row r="643" spans="2:37" s="3" customFormat="1" ht="42.75" hidden="1" customHeight="1" outlineLevel="1" x14ac:dyDescent="0.2">
      <c r="B643" s="15" t="s">
        <v>487</v>
      </c>
      <c r="C643" s="16" t="s">
        <v>44</v>
      </c>
      <c r="D643" s="17">
        <v>36</v>
      </c>
      <c r="E643" s="10" t="s">
        <v>136</v>
      </c>
      <c r="F643" s="10" t="s">
        <v>86</v>
      </c>
      <c r="G643" s="11" t="s">
        <v>849</v>
      </c>
      <c r="H643" s="18" t="str">
        <f>IFERROR(INDEX(#REF!,MATCH(G643,#REF!,0)),G643)</f>
        <v>33000000353-УК НТМК</v>
      </c>
      <c r="I643" s="11"/>
      <c r="J643" s="11" t="s">
        <v>279</v>
      </c>
      <c r="K643" s="11"/>
      <c r="L643" s="11" t="s">
        <v>808</v>
      </c>
      <c r="M643" s="11">
        <v>0</v>
      </c>
      <c r="N643" s="19">
        <v>6243103.1299999999</v>
      </c>
      <c r="O643" s="19">
        <v>3458600</v>
      </c>
      <c r="P643" s="19">
        <v>15851916.699999999</v>
      </c>
      <c r="Q643" s="19">
        <v>12393316.699999999</v>
      </c>
      <c r="R643" s="13">
        <f t="shared" si="128"/>
        <v>3458600</v>
      </c>
      <c r="S643" s="11"/>
      <c r="T643" s="19">
        <v>672505.54</v>
      </c>
      <c r="U643" s="11"/>
      <c r="V643" s="19">
        <v>15851916.699999999</v>
      </c>
      <c r="W643" s="19">
        <v>13065822.24</v>
      </c>
      <c r="X643" s="19">
        <v>2786094.46</v>
      </c>
      <c r="Y643" s="19">
        <f t="shared" si="129"/>
        <v>96072.222222222219</v>
      </c>
      <c r="Z643" s="19">
        <f t="shared" si="130"/>
        <v>1152866.651111111</v>
      </c>
      <c r="AA643" s="19">
        <f t="shared" si="131"/>
        <v>2305733.348888889</v>
      </c>
      <c r="AB643" s="19">
        <f t="shared" si="132"/>
        <v>1152866.6666666665</v>
      </c>
      <c r="AC643" s="19">
        <f t="shared" si="133"/>
        <v>1152866.6822222224</v>
      </c>
      <c r="AD643" s="19">
        <f t="shared" si="134"/>
        <v>1152866.6666666665</v>
      </c>
      <c r="AE643" s="19">
        <f t="shared" si="135"/>
        <v>1.5555555932223797E-2</v>
      </c>
      <c r="AF643" s="19">
        <f t="shared" si="136"/>
        <v>1.5555555932223797E-2</v>
      </c>
      <c r="AG643" s="19">
        <f t="shared" si="137"/>
        <v>0</v>
      </c>
      <c r="AH643" s="19">
        <f t="shared" si="138"/>
        <v>0</v>
      </c>
      <c r="AI643" s="19">
        <f t="shared" si="139"/>
        <v>0</v>
      </c>
      <c r="AJ643" s="19">
        <f t="shared" si="140"/>
        <v>0</v>
      </c>
      <c r="AK643" s="20">
        <f t="shared" si="141"/>
        <v>0</v>
      </c>
    </row>
    <row r="644" spans="2:37" s="3" customFormat="1" ht="42.75" hidden="1" customHeight="1" outlineLevel="1" x14ac:dyDescent="0.2">
      <c r="B644" s="15" t="s">
        <v>495</v>
      </c>
      <c r="C644" s="16" t="s">
        <v>44</v>
      </c>
      <c r="D644" s="17">
        <v>36</v>
      </c>
      <c r="E644" s="10" t="s">
        <v>136</v>
      </c>
      <c r="F644" s="10" t="s">
        <v>86</v>
      </c>
      <c r="G644" s="11" t="s">
        <v>850</v>
      </c>
      <c r="H644" s="18" t="str">
        <f>IFERROR(INDEX(#REF!,MATCH(G644,#REF!,0)),G644)</f>
        <v>33000000355-УК НТМК</v>
      </c>
      <c r="I644" s="11"/>
      <c r="J644" s="11" t="s">
        <v>279</v>
      </c>
      <c r="K644" s="11"/>
      <c r="L644" s="11" t="s">
        <v>808</v>
      </c>
      <c r="M644" s="11">
        <v>0</v>
      </c>
      <c r="N644" s="19">
        <v>6935076.8399999999</v>
      </c>
      <c r="O644" s="19">
        <v>3839000</v>
      </c>
      <c r="P644" s="19">
        <v>17595416.699999999</v>
      </c>
      <c r="Q644" s="19">
        <v>13756416.699999999</v>
      </c>
      <c r="R644" s="13">
        <f t="shared" si="128"/>
        <v>3839000</v>
      </c>
      <c r="S644" s="11"/>
      <c r="T644" s="19">
        <v>746472.23</v>
      </c>
      <c r="U644" s="11"/>
      <c r="V644" s="19">
        <v>17595416.699999999</v>
      </c>
      <c r="W644" s="19">
        <v>14502888.93</v>
      </c>
      <c r="X644" s="19">
        <v>3092527.77</v>
      </c>
      <c r="Y644" s="19">
        <f t="shared" si="129"/>
        <v>106638.88888888889</v>
      </c>
      <c r="Z644" s="19">
        <f t="shared" si="130"/>
        <v>1279666.6744444445</v>
      </c>
      <c r="AA644" s="19">
        <f t="shared" si="131"/>
        <v>2559333.3255555555</v>
      </c>
      <c r="AB644" s="19">
        <f t="shared" si="132"/>
        <v>1279666.6666666667</v>
      </c>
      <c r="AC644" s="19">
        <f t="shared" si="133"/>
        <v>1279666.6588888888</v>
      </c>
      <c r="AD644" s="19">
        <f t="shared" si="134"/>
        <v>1279666.6588888888</v>
      </c>
      <c r="AE644" s="19">
        <f t="shared" si="135"/>
        <v>0</v>
      </c>
      <c r="AF644" s="19">
        <f t="shared" si="136"/>
        <v>0</v>
      </c>
      <c r="AG644" s="19">
        <f t="shared" si="137"/>
        <v>0</v>
      </c>
      <c r="AH644" s="19">
        <f t="shared" si="138"/>
        <v>0</v>
      </c>
      <c r="AI644" s="19">
        <f t="shared" si="139"/>
        <v>0</v>
      </c>
      <c r="AJ644" s="19">
        <f t="shared" si="140"/>
        <v>0</v>
      </c>
      <c r="AK644" s="20">
        <f t="shared" si="141"/>
        <v>0</v>
      </c>
    </row>
    <row r="645" spans="2:37" s="3" customFormat="1" ht="42.75" hidden="1" customHeight="1" outlineLevel="1" x14ac:dyDescent="0.2">
      <c r="B645" s="15" t="s">
        <v>495</v>
      </c>
      <c r="C645" s="16" t="s">
        <v>44</v>
      </c>
      <c r="D645" s="17">
        <v>36</v>
      </c>
      <c r="E645" s="10" t="s">
        <v>136</v>
      </c>
      <c r="F645" s="10" t="s">
        <v>86</v>
      </c>
      <c r="G645" s="11" t="s">
        <v>851</v>
      </c>
      <c r="H645" s="18" t="str">
        <f>IFERROR(INDEX(#REF!,MATCH(G645,#REF!,0)),G645)</f>
        <v>33000000356-УК НТМК</v>
      </c>
      <c r="I645" s="11"/>
      <c r="J645" s="11" t="s">
        <v>279</v>
      </c>
      <c r="K645" s="11"/>
      <c r="L645" s="11" t="s">
        <v>808</v>
      </c>
      <c r="M645" s="11">
        <v>0</v>
      </c>
      <c r="N645" s="19">
        <v>6257176.75</v>
      </c>
      <c r="O645" s="19">
        <v>3466300</v>
      </c>
      <c r="P645" s="19">
        <v>15887208.24</v>
      </c>
      <c r="Q645" s="19">
        <v>12420908.24</v>
      </c>
      <c r="R645" s="13">
        <f t="shared" si="128"/>
        <v>3466300</v>
      </c>
      <c r="S645" s="11"/>
      <c r="T645" s="19">
        <v>674002.77</v>
      </c>
      <c r="U645" s="11"/>
      <c r="V645" s="19">
        <v>15887208.24</v>
      </c>
      <c r="W645" s="19">
        <v>13094911.01</v>
      </c>
      <c r="X645" s="19">
        <v>2792297.23</v>
      </c>
      <c r="Y645" s="19">
        <f t="shared" si="129"/>
        <v>96286.111111111109</v>
      </c>
      <c r="Z645" s="19">
        <f t="shared" si="130"/>
        <v>1155433.3255555555</v>
      </c>
      <c r="AA645" s="19">
        <f t="shared" si="131"/>
        <v>2310866.6744444445</v>
      </c>
      <c r="AB645" s="19">
        <f t="shared" si="132"/>
        <v>1155433.3333333333</v>
      </c>
      <c r="AC645" s="19">
        <f t="shared" si="133"/>
        <v>1155433.3411111112</v>
      </c>
      <c r="AD645" s="19">
        <f t="shared" si="134"/>
        <v>1155433.3333333333</v>
      </c>
      <c r="AE645" s="19">
        <f t="shared" si="135"/>
        <v>7.7777779661118984E-3</v>
      </c>
      <c r="AF645" s="19">
        <f t="shared" si="136"/>
        <v>7.7777779661118984E-3</v>
      </c>
      <c r="AG645" s="19">
        <f t="shared" si="137"/>
        <v>0</v>
      </c>
      <c r="AH645" s="19">
        <f t="shared" si="138"/>
        <v>0</v>
      </c>
      <c r="AI645" s="19">
        <f t="shared" si="139"/>
        <v>0</v>
      </c>
      <c r="AJ645" s="19">
        <f t="shared" si="140"/>
        <v>0</v>
      </c>
      <c r="AK645" s="20">
        <f t="shared" si="141"/>
        <v>0</v>
      </c>
    </row>
    <row r="646" spans="2:37" s="3" customFormat="1" ht="42.75" hidden="1" customHeight="1" outlineLevel="1" x14ac:dyDescent="0.2">
      <c r="B646" s="15" t="s">
        <v>495</v>
      </c>
      <c r="C646" s="16" t="s">
        <v>44</v>
      </c>
      <c r="D646" s="17">
        <v>36</v>
      </c>
      <c r="E646" s="10" t="s">
        <v>136</v>
      </c>
      <c r="F646" s="10" t="s">
        <v>86</v>
      </c>
      <c r="G646" s="11" t="s">
        <v>852</v>
      </c>
      <c r="H646" s="18" t="str">
        <f>IFERROR(INDEX(#REF!,MATCH(G646,#REF!,0)),G646)</f>
        <v>33000000357-УК НТМК</v>
      </c>
      <c r="I646" s="11"/>
      <c r="J646" s="11" t="s">
        <v>279</v>
      </c>
      <c r="K646" s="11"/>
      <c r="L646" s="11" t="s">
        <v>808</v>
      </c>
      <c r="M646" s="11">
        <v>0</v>
      </c>
      <c r="N646" s="19">
        <v>6250764.9699999997</v>
      </c>
      <c r="O646" s="19">
        <v>3462800</v>
      </c>
      <c r="P646" s="19">
        <v>15871166.5</v>
      </c>
      <c r="Q646" s="19">
        <v>12408366.5</v>
      </c>
      <c r="R646" s="13">
        <f t="shared" si="128"/>
        <v>3462800</v>
      </c>
      <c r="S646" s="11"/>
      <c r="T646" s="19">
        <v>673322.23</v>
      </c>
      <c r="U646" s="11"/>
      <c r="V646" s="19">
        <v>15871166.5</v>
      </c>
      <c r="W646" s="19">
        <v>13081688.73</v>
      </c>
      <c r="X646" s="19">
        <v>2789477.77</v>
      </c>
      <c r="Y646" s="19">
        <f t="shared" si="129"/>
        <v>96188.888888888891</v>
      </c>
      <c r="Z646" s="19">
        <f t="shared" si="130"/>
        <v>1154266.6744444445</v>
      </c>
      <c r="AA646" s="19">
        <f t="shared" si="131"/>
        <v>2308533.3255555555</v>
      </c>
      <c r="AB646" s="19">
        <f t="shared" si="132"/>
        <v>1154266.6666666667</v>
      </c>
      <c r="AC646" s="19">
        <f t="shared" si="133"/>
        <v>1154266.6588888888</v>
      </c>
      <c r="AD646" s="19">
        <f t="shared" si="134"/>
        <v>1154266.6588888888</v>
      </c>
      <c r="AE646" s="19">
        <f t="shared" si="135"/>
        <v>0</v>
      </c>
      <c r="AF646" s="19">
        <f t="shared" si="136"/>
        <v>0</v>
      </c>
      <c r="AG646" s="19">
        <f t="shared" si="137"/>
        <v>0</v>
      </c>
      <c r="AH646" s="19">
        <f t="shared" si="138"/>
        <v>0</v>
      </c>
      <c r="AI646" s="19">
        <f t="shared" si="139"/>
        <v>0</v>
      </c>
      <c r="AJ646" s="19">
        <f t="shared" si="140"/>
        <v>0</v>
      </c>
      <c r="AK646" s="20">
        <f t="shared" si="141"/>
        <v>0</v>
      </c>
    </row>
    <row r="647" spans="2:37" s="3" customFormat="1" ht="42.75" hidden="1" customHeight="1" outlineLevel="1" x14ac:dyDescent="0.2">
      <c r="B647" s="15" t="s">
        <v>853</v>
      </c>
      <c r="C647" s="16" t="s">
        <v>44</v>
      </c>
      <c r="D647" s="17">
        <v>48</v>
      </c>
      <c r="E647" s="10" t="s">
        <v>136</v>
      </c>
      <c r="F647" s="10" t="s">
        <v>86</v>
      </c>
      <c r="G647" s="11" t="s">
        <v>854</v>
      </c>
      <c r="H647" s="18" t="str">
        <f>IFERROR(INDEX(#REF!,MATCH(G647,#REF!,0)),G647)</f>
        <v>33000000951-УК НТМК</v>
      </c>
      <c r="I647" s="11"/>
      <c r="J647" s="11" t="s">
        <v>279</v>
      </c>
      <c r="K647" s="11"/>
      <c r="L647" s="11" t="s">
        <v>808</v>
      </c>
      <c r="M647" s="11">
        <v>0</v>
      </c>
      <c r="N647" s="19">
        <v>6250129.8899999997</v>
      </c>
      <c r="O647" s="19">
        <v>4327700</v>
      </c>
      <c r="P647" s="19">
        <v>15958393.74</v>
      </c>
      <c r="Q647" s="19">
        <v>11630693.74</v>
      </c>
      <c r="R647" s="13">
        <f t="shared" si="128"/>
        <v>4327700</v>
      </c>
      <c r="S647" s="11"/>
      <c r="T647" s="19">
        <v>631122.93999999994</v>
      </c>
      <c r="U647" s="11"/>
      <c r="V647" s="19">
        <v>15958393.74</v>
      </c>
      <c r="W647" s="19">
        <v>12261816.68</v>
      </c>
      <c r="X647" s="19">
        <v>3696577.06</v>
      </c>
      <c r="Y647" s="19">
        <f t="shared" si="129"/>
        <v>90160.416666666672</v>
      </c>
      <c r="Z647" s="19">
        <f t="shared" si="130"/>
        <v>1081925.0233333334</v>
      </c>
      <c r="AA647" s="19">
        <f t="shared" si="131"/>
        <v>3245774.9766666666</v>
      </c>
      <c r="AB647" s="19">
        <f t="shared" si="132"/>
        <v>1081925</v>
      </c>
      <c r="AC647" s="19">
        <f t="shared" si="133"/>
        <v>2163849.9766666666</v>
      </c>
      <c r="AD647" s="19">
        <f t="shared" si="134"/>
        <v>1081925</v>
      </c>
      <c r="AE647" s="19">
        <f t="shared" si="135"/>
        <v>1081924.9766666666</v>
      </c>
      <c r="AF647" s="19">
        <f t="shared" si="136"/>
        <v>1081924.9766666666</v>
      </c>
      <c r="AG647" s="19">
        <f t="shared" si="137"/>
        <v>0</v>
      </c>
      <c r="AH647" s="19">
        <f t="shared" si="138"/>
        <v>0</v>
      </c>
      <c r="AI647" s="19">
        <f t="shared" si="139"/>
        <v>0</v>
      </c>
      <c r="AJ647" s="19">
        <f t="shared" si="140"/>
        <v>0</v>
      </c>
      <c r="AK647" s="20">
        <f t="shared" si="141"/>
        <v>0</v>
      </c>
    </row>
    <row r="648" spans="2:37" s="3" customFormat="1" ht="32.25" hidden="1" customHeight="1" outlineLevel="1" x14ac:dyDescent="0.2">
      <c r="B648" s="15" t="s">
        <v>855</v>
      </c>
      <c r="C648" s="16" t="s">
        <v>44</v>
      </c>
      <c r="D648" s="17">
        <v>124</v>
      </c>
      <c r="E648" s="10" t="s">
        <v>856</v>
      </c>
      <c r="F648" s="10" t="s">
        <v>61</v>
      </c>
      <c r="G648" s="21">
        <v>52445</v>
      </c>
      <c r="H648" s="18">
        <f>IFERROR(INDEX(#REF!,MATCH(G648,#REF!,0)),G648)</f>
        <v>52445</v>
      </c>
      <c r="I648" s="11"/>
      <c r="J648" s="11" t="s">
        <v>857</v>
      </c>
      <c r="K648" s="11"/>
      <c r="L648" s="11">
        <v>0</v>
      </c>
      <c r="M648" s="11">
        <v>0</v>
      </c>
      <c r="N648" s="19">
        <v>99250</v>
      </c>
      <c r="O648" s="19">
        <v>207286.67</v>
      </c>
      <c r="P648" s="19">
        <v>207286.67</v>
      </c>
      <c r="Q648" s="19">
        <v>106986.67</v>
      </c>
      <c r="R648" s="13">
        <f t="shared" si="128"/>
        <v>100300.00000000001</v>
      </c>
      <c r="S648" s="11"/>
      <c r="T648" s="19">
        <v>11701.69</v>
      </c>
      <c r="U648" s="11"/>
      <c r="V648" s="19">
        <v>207286.67</v>
      </c>
      <c r="W648" s="19">
        <v>118688.36</v>
      </c>
      <c r="X648" s="19">
        <v>88598.31</v>
      </c>
      <c r="Y648" s="19">
        <f t="shared" si="129"/>
        <v>1671.6666935483872</v>
      </c>
      <c r="Z648" s="19">
        <f t="shared" si="130"/>
        <v>20060.023467741936</v>
      </c>
      <c r="AA648" s="19">
        <f t="shared" si="131"/>
        <v>80239.976532258079</v>
      </c>
      <c r="AB648" s="19">
        <f t="shared" si="132"/>
        <v>20060.000322580647</v>
      </c>
      <c r="AC648" s="19">
        <f t="shared" si="133"/>
        <v>60179.976209677436</v>
      </c>
      <c r="AD648" s="19">
        <f t="shared" si="134"/>
        <v>20060.000322580647</v>
      </c>
      <c r="AE648" s="19">
        <f t="shared" si="135"/>
        <v>40119.975887096793</v>
      </c>
      <c r="AF648" s="19">
        <f t="shared" si="136"/>
        <v>20060.000322580647</v>
      </c>
      <c r="AG648" s="19">
        <f t="shared" si="137"/>
        <v>20059.975564516146</v>
      </c>
      <c r="AH648" s="19">
        <f t="shared" si="138"/>
        <v>20059.975564516146</v>
      </c>
      <c r="AI648" s="19">
        <f t="shared" si="139"/>
        <v>0</v>
      </c>
      <c r="AJ648" s="19">
        <f t="shared" si="140"/>
        <v>0</v>
      </c>
      <c r="AK648" s="20">
        <f t="shared" si="141"/>
        <v>0</v>
      </c>
    </row>
    <row r="649" spans="2:37" s="3" customFormat="1" ht="63.75" hidden="1" customHeight="1" outlineLevel="1" x14ac:dyDescent="0.2">
      <c r="B649" s="15" t="s">
        <v>858</v>
      </c>
      <c r="C649" s="16" t="s">
        <v>44</v>
      </c>
      <c r="D649" s="17">
        <v>120</v>
      </c>
      <c r="E649" s="10" t="s">
        <v>859</v>
      </c>
      <c r="F649" s="10" t="s">
        <v>93</v>
      </c>
      <c r="G649" s="21">
        <v>52460</v>
      </c>
      <c r="H649" s="18">
        <f>IFERROR(INDEX(#REF!,MATCH(G649,#REF!,0)),G649)</f>
        <v>52460</v>
      </c>
      <c r="I649" s="11"/>
      <c r="J649" s="11" t="s">
        <v>860</v>
      </c>
      <c r="K649" s="11"/>
      <c r="L649" s="11" t="s">
        <v>808</v>
      </c>
      <c r="M649" s="11">
        <v>0</v>
      </c>
      <c r="N649" s="19">
        <v>5912576.2599999998</v>
      </c>
      <c r="O649" s="19">
        <v>5912576.2599999998</v>
      </c>
      <c r="P649" s="19">
        <v>5912576.2599999998</v>
      </c>
      <c r="Q649" s="19">
        <v>3104102.61</v>
      </c>
      <c r="R649" s="13">
        <f t="shared" si="128"/>
        <v>2808473.65</v>
      </c>
      <c r="S649" s="11"/>
      <c r="T649" s="19">
        <v>344900.29</v>
      </c>
      <c r="U649" s="11"/>
      <c r="V649" s="19">
        <v>5912576.2599999998</v>
      </c>
      <c r="W649" s="19">
        <v>3449002.9</v>
      </c>
      <c r="X649" s="19">
        <v>2463573.36</v>
      </c>
      <c r="Y649" s="19">
        <f t="shared" si="129"/>
        <v>49271.468833333332</v>
      </c>
      <c r="Z649" s="19">
        <f t="shared" si="130"/>
        <v>591257.63416666666</v>
      </c>
      <c r="AA649" s="19">
        <f t="shared" si="131"/>
        <v>2217216.0158333331</v>
      </c>
      <c r="AB649" s="19">
        <f t="shared" si="132"/>
        <v>591257.62599999993</v>
      </c>
      <c r="AC649" s="19">
        <f t="shared" si="133"/>
        <v>1625958.3898333332</v>
      </c>
      <c r="AD649" s="19">
        <f t="shared" si="134"/>
        <v>591257.62599999993</v>
      </c>
      <c r="AE649" s="19">
        <f t="shared" si="135"/>
        <v>1034700.7638333333</v>
      </c>
      <c r="AF649" s="19">
        <f t="shared" si="136"/>
        <v>591257.62599999993</v>
      </c>
      <c r="AG649" s="19">
        <f t="shared" si="137"/>
        <v>443443.13783333334</v>
      </c>
      <c r="AH649" s="19">
        <f t="shared" si="138"/>
        <v>443443.13783333334</v>
      </c>
      <c r="AI649" s="19">
        <f t="shared" si="139"/>
        <v>0</v>
      </c>
      <c r="AJ649" s="19">
        <f t="shared" si="140"/>
        <v>0</v>
      </c>
      <c r="AK649" s="20">
        <f t="shared" si="141"/>
        <v>0</v>
      </c>
    </row>
    <row r="650" spans="2:37" s="3" customFormat="1" ht="63.75" hidden="1" customHeight="1" outlineLevel="1" x14ac:dyDescent="0.2">
      <c r="B650" s="15" t="s">
        <v>861</v>
      </c>
      <c r="C650" s="16" t="s">
        <v>44</v>
      </c>
      <c r="D650" s="17">
        <v>180</v>
      </c>
      <c r="E650" s="10" t="s">
        <v>862</v>
      </c>
      <c r="F650" s="10" t="s">
        <v>86</v>
      </c>
      <c r="G650" s="21">
        <v>52555</v>
      </c>
      <c r="H650" s="18">
        <f>IFERROR(INDEX(#REF!,MATCH(G650,#REF!,0)),G650)</f>
        <v>52555</v>
      </c>
      <c r="I650" s="11"/>
      <c r="J650" s="11" t="s">
        <v>863</v>
      </c>
      <c r="K650" s="11"/>
      <c r="L650" s="11" t="s">
        <v>808</v>
      </c>
      <c r="M650" s="11">
        <v>0</v>
      </c>
      <c r="N650" s="19">
        <v>1117574.72</v>
      </c>
      <c r="O650" s="19">
        <v>1733850.09</v>
      </c>
      <c r="P650" s="19">
        <v>1733850.09</v>
      </c>
      <c r="Q650" s="19">
        <v>577950.09</v>
      </c>
      <c r="R650" s="13">
        <f t="shared" si="128"/>
        <v>1155900</v>
      </c>
      <c r="S650" s="11"/>
      <c r="T650" s="19">
        <v>67427.5</v>
      </c>
      <c r="U650" s="11"/>
      <c r="V650" s="19">
        <v>1733850.09</v>
      </c>
      <c r="W650" s="19">
        <v>645377.59</v>
      </c>
      <c r="X650" s="19">
        <v>1088472.5</v>
      </c>
      <c r="Y650" s="19">
        <f t="shared" si="129"/>
        <v>9632.5005000000001</v>
      </c>
      <c r="Z650" s="19">
        <f t="shared" si="130"/>
        <v>115590.0025</v>
      </c>
      <c r="AA650" s="19">
        <f t="shared" si="131"/>
        <v>1040309.9975000001</v>
      </c>
      <c r="AB650" s="19">
        <f t="shared" si="132"/>
        <v>115590.00599999999</v>
      </c>
      <c r="AC650" s="19">
        <f t="shared" si="133"/>
        <v>924719.9915</v>
      </c>
      <c r="AD650" s="19">
        <f t="shared" si="134"/>
        <v>115590.00599999999</v>
      </c>
      <c r="AE650" s="19">
        <f t="shared" si="135"/>
        <v>809129.98549999995</v>
      </c>
      <c r="AF650" s="19">
        <f t="shared" si="136"/>
        <v>115590.00599999999</v>
      </c>
      <c r="AG650" s="19">
        <f t="shared" si="137"/>
        <v>693539.9794999999</v>
      </c>
      <c r="AH650" s="19">
        <f t="shared" si="138"/>
        <v>115590.00599999999</v>
      </c>
      <c r="AI650" s="19">
        <f t="shared" si="139"/>
        <v>577949.97349999985</v>
      </c>
      <c r="AJ650" s="19">
        <f t="shared" si="140"/>
        <v>115590.00599999999</v>
      </c>
      <c r="AK650" s="20">
        <f t="shared" si="141"/>
        <v>462359.96749999985</v>
      </c>
    </row>
    <row r="651" spans="2:37" s="3" customFormat="1" ht="63.75" hidden="1" customHeight="1" outlineLevel="1" x14ac:dyDescent="0.2">
      <c r="B651" s="15" t="s">
        <v>864</v>
      </c>
      <c r="C651" s="16" t="s">
        <v>44</v>
      </c>
      <c r="D651" s="17">
        <v>180</v>
      </c>
      <c r="E651" s="10" t="s">
        <v>862</v>
      </c>
      <c r="F651" s="10" t="s">
        <v>86</v>
      </c>
      <c r="G651" s="21">
        <v>52556</v>
      </c>
      <c r="H651" s="18">
        <f>IFERROR(INDEX(#REF!,MATCH(G651,#REF!,0)),G651)</f>
        <v>52556</v>
      </c>
      <c r="I651" s="11"/>
      <c r="J651" s="11" t="s">
        <v>863</v>
      </c>
      <c r="K651" s="11"/>
      <c r="L651" s="11" t="s">
        <v>808</v>
      </c>
      <c r="M651" s="11">
        <v>0</v>
      </c>
      <c r="N651" s="19">
        <v>787689.73</v>
      </c>
      <c r="O651" s="19">
        <v>1222050.02</v>
      </c>
      <c r="P651" s="19">
        <v>1222050.02</v>
      </c>
      <c r="Q651" s="19">
        <v>407350.02</v>
      </c>
      <c r="R651" s="13">
        <f t="shared" ref="R651:R714" si="142">P651-Q651</f>
        <v>814700</v>
      </c>
      <c r="S651" s="11"/>
      <c r="T651" s="19">
        <v>47524.19</v>
      </c>
      <c r="U651" s="11"/>
      <c r="V651" s="19">
        <v>1222050.02</v>
      </c>
      <c r="W651" s="19">
        <v>454874.21</v>
      </c>
      <c r="X651" s="19">
        <v>767175.81</v>
      </c>
      <c r="Y651" s="19">
        <f t="shared" ref="Y651:Y714" si="143">O651/D651</f>
        <v>6789.1667777777775</v>
      </c>
      <c r="Z651" s="19">
        <f t="shared" si="130"/>
        <v>81470.023888888885</v>
      </c>
      <c r="AA651" s="19">
        <f t="shared" si="131"/>
        <v>733229.97611111111</v>
      </c>
      <c r="AB651" s="19">
        <f t="shared" si="132"/>
        <v>81470.001333333334</v>
      </c>
      <c r="AC651" s="19">
        <f t="shared" si="133"/>
        <v>651759.9747777778</v>
      </c>
      <c r="AD651" s="19">
        <f t="shared" si="134"/>
        <v>81470.001333333334</v>
      </c>
      <c r="AE651" s="19">
        <f t="shared" si="135"/>
        <v>570289.97344444448</v>
      </c>
      <c r="AF651" s="19">
        <f t="shared" si="136"/>
        <v>81470.001333333334</v>
      </c>
      <c r="AG651" s="19">
        <f t="shared" si="137"/>
        <v>488819.97211111116</v>
      </c>
      <c r="AH651" s="19">
        <f t="shared" si="138"/>
        <v>81470.001333333334</v>
      </c>
      <c r="AI651" s="19">
        <f t="shared" si="139"/>
        <v>407349.97077777784</v>
      </c>
      <c r="AJ651" s="19">
        <f t="shared" si="140"/>
        <v>81470.001333333334</v>
      </c>
      <c r="AK651" s="20">
        <f t="shared" si="141"/>
        <v>325879.96944444452</v>
      </c>
    </row>
    <row r="652" spans="2:37" s="3" customFormat="1" ht="63.75" hidden="1" customHeight="1" outlineLevel="1" x14ac:dyDescent="0.2">
      <c r="B652" s="15" t="s">
        <v>865</v>
      </c>
      <c r="C652" s="16" t="s">
        <v>44</v>
      </c>
      <c r="D652" s="17">
        <v>180</v>
      </c>
      <c r="E652" s="10" t="s">
        <v>862</v>
      </c>
      <c r="F652" s="10" t="s">
        <v>86</v>
      </c>
      <c r="G652" s="21">
        <v>52557</v>
      </c>
      <c r="H652" s="18">
        <f>IFERROR(INDEX(#REF!,MATCH(G652,#REF!,0)),G652)</f>
        <v>52557</v>
      </c>
      <c r="I652" s="11"/>
      <c r="J652" s="11" t="s">
        <v>863</v>
      </c>
      <c r="K652" s="11"/>
      <c r="L652" s="11" t="s">
        <v>808</v>
      </c>
      <c r="M652" s="11">
        <v>0</v>
      </c>
      <c r="N652" s="19">
        <v>776770.19</v>
      </c>
      <c r="O652" s="19">
        <v>1205099.92</v>
      </c>
      <c r="P652" s="19">
        <v>1205099.92</v>
      </c>
      <c r="Q652" s="19">
        <v>401699.92</v>
      </c>
      <c r="R652" s="13">
        <f t="shared" si="142"/>
        <v>803400</v>
      </c>
      <c r="S652" s="11"/>
      <c r="T652" s="19">
        <v>46865</v>
      </c>
      <c r="U652" s="11"/>
      <c r="V652" s="19">
        <v>1205099.92</v>
      </c>
      <c r="W652" s="19">
        <v>448564.92</v>
      </c>
      <c r="X652" s="19">
        <v>756535</v>
      </c>
      <c r="Y652" s="19">
        <f t="shared" si="143"/>
        <v>6694.9995555555552</v>
      </c>
      <c r="Z652" s="19">
        <f t="shared" ref="Z652:Z715" si="144">MIN((T652+Y652*5),(P652-Q652))</f>
        <v>80339.997777777782</v>
      </c>
      <c r="AA652" s="19">
        <f t="shared" ref="AA652:AA715" si="145">P652-Q652-Z652</f>
        <v>723060.00222222228</v>
      </c>
      <c r="AB652" s="19">
        <f t="shared" ref="AB652:AB715" si="146">MIN(AA652,Y652*12)</f>
        <v>80339.994666666666</v>
      </c>
      <c r="AC652" s="19">
        <f t="shared" ref="AC652:AC715" si="147">AA652-AB652</f>
        <v>642720.00755555555</v>
      </c>
      <c r="AD652" s="19">
        <f t="shared" ref="AD652:AD715" si="148">MIN(AB652,AC652)</f>
        <v>80339.994666666666</v>
      </c>
      <c r="AE652" s="19">
        <f t="shared" ref="AE652:AE715" si="149">AC652-AD652</f>
        <v>562380.01288888883</v>
      </c>
      <c r="AF652" s="19">
        <f t="shared" ref="AF652:AF715" si="150">MIN(AD652,AE652)</f>
        <v>80339.994666666666</v>
      </c>
      <c r="AG652" s="19">
        <f t="shared" ref="AG652:AG715" si="151">AE652-AF652</f>
        <v>482040.01822222216</v>
      </c>
      <c r="AH652" s="19">
        <f t="shared" ref="AH652:AH715" si="152">MIN(AF652,AG652)</f>
        <v>80339.994666666666</v>
      </c>
      <c r="AI652" s="19">
        <f t="shared" ref="AI652:AI715" si="153">AG652-AH652</f>
        <v>401700.0235555555</v>
      </c>
      <c r="AJ652" s="19">
        <f t="shared" ref="AJ652:AJ715" si="154">MIN(AH652,AI652)</f>
        <v>80339.994666666666</v>
      </c>
      <c r="AK652" s="20">
        <f t="shared" ref="AK652:AK715" si="155">AI652-AJ652</f>
        <v>321360.02888888883</v>
      </c>
    </row>
    <row r="653" spans="2:37" s="3" customFormat="1" ht="63.75" hidden="1" customHeight="1" outlineLevel="1" x14ac:dyDescent="0.2">
      <c r="B653" s="15" t="s">
        <v>866</v>
      </c>
      <c r="C653" s="16" t="s">
        <v>44</v>
      </c>
      <c r="D653" s="17">
        <v>180</v>
      </c>
      <c r="E653" s="10" t="s">
        <v>862</v>
      </c>
      <c r="F653" s="10" t="s">
        <v>86</v>
      </c>
      <c r="G653" s="21">
        <v>52558</v>
      </c>
      <c r="H653" s="18">
        <f>IFERROR(INDEX(#REF!,MATCH(G653,#REF!,0)),G653)</f>
        <v>52558</v>
      </c>
      <c r="I653" s="11"/>
      <c r="J653" s="11" t="s">
        <v>863</v>
      </c>
      <c r="K653" s="11"/>
      <c r="L653" s="11" t="s">
        <v>808</v>
      </c>
      <c r="M653" s="11">
        <v>0</v>
      </c>
      <c r="N653" s="19">
        <v>613705.81000000006</v>
      </c>
      <c r="O653" s="19">
        <v>952050.37</v>
      </c>
      <c r="P653" s="19">
        <v>952050.37</v>
      </c>
      <c r="Q653" s="19">
        <v>317350.37</v>
      </c>
      <c r="R653" s="13">
        <f t="shared" si="142"/>
        <v>634700</v>
      </c>
      <c r="S653" s="11"/>
      <c r="T653" s="19">
        <v>37024.19</v>
      </c>
      <c r="U653" s="11"/>
      <c r="V653" s="19">
        <v>952050.37</v>
      </c>
      <c r="W653" s="19">
        <v>354374.56</v>
      </c>
      <c r="X653" s="19">
        <v>597675.81000000006</v>
      </c>
      <c r="Y653" s="19">
        <f t="shared" si="143"/>
        <v>5289.1687222222226</v>
      </c>
      <c r="Z653" s="19">
        <f t="shared" si="144"/>
        <v>63470.033611111117</v>
      </c>
      <c r="AA653" s="19">
        <f t="shared" si="145"/>
        <v>571229.96638888889</v>
      </c>
      <c r="AB653" s="19">
        <f t="shared" si="146"/>
        <v>63470.024666666672</v>
      </c>
      <c r="AC653" s="19">
        <f t="shared" si="147"/>
        <v>507759.9417222222</v>
      </c>
      <c r="AD653" s="19">
        <f t="shared" si="148"/>
        <v>63470.024666666672</v>
      </c>
      <c r="AE653" s="19">
        <f t="shared" si="149"/>
        <v>444289.9170555555</v>
      </c>
      <c r="AF653" s="19">
        <f t="shared" si="150"/>
        <v>63470.024666666672</v>
      </c>
      <c r="AG653" s="19">
        <f t="shared" si="151"/>
        <v>380819.89238888881</v>
      </c>
      <c r="AH653" s="19">
        <f t="shared" si="152"/>
        <v>63470.024666666672</v>
      </c>
      <c r="AI653" s="19">
        <f t="shared" si="153"/>
        <v>317349.86772222212</v>
      </c>
      <c r="AJ653" s="19">
        <f t="shared" si="154"/>
        <v>63470.024666666672</v>
      </c>
      <c r="AK653" s="20">
        <f t="shared" si="155"/>
        <v>253879.84305555545</v>
      </c>
    </row>
    <row r="654" spans="2:37" s="3" customFormat="1" ht="63.75" hidden="1" customHeight="1" outlineLevel="1" x14ac:dyDescent="0.2">
      <c r="B654" s="15" t="s">
        <v>867</v>
      </c>
      <c r="C654" s="16" t="s">
        <v>44</v>
      </c>
      <c r="D654" s="17">
        <v>180</v>
      </c>
      <c r="E654" s="10" t="s">
        <v>862</v>
      </c>
      <c r="F654" s="10" t="s">
        <v>86</v>
      </c>
      <c r="G654" s="21">
        <v>52559</v>
      </c>
      <c r="H654" s="18">
        <f>IFERROR(INDEX(#REF!,MATCH(G654,#REF!,0)),G654)</f>
        <v>52559</v>
      </c>
      <c r="I654" s="11"/>
      <c r="J654" s="11" t="s">
        <v>863</v>
      </c>
      <c r="K654" s="11"/>
      <c r="L654" s="11" t="s">
        <v>808</v>
      </c>
      <c r="M654" s="11">
        <v>0</v>
      </c>
      <c r="N654" s="19">
        <v>800161.44</v>
      </c>
      <c r="O654" s="19">
        <v>1241399.92</v>
      </c>
      <c r="P654" s="19">
        <v>1241399.92</v>
      </c>
      <c r="Q654" s="19">
        <v>413799.92</v>
      </c>
      <c r="R654" s="13">
        <f t="shared" si="142"/>
        <v>827600</v>
      </c>
      <c r="S654" s="11"/>
      <c r="T654" s="19">
        <v>48276.69</v>
      </c>
      <c r="U654" s="11"/>
      <c r="V654" s="19">
        <v>1241399.92</v>
      </c>
      <c r="W654" s="19">
        <v>462076.61</v>
      </c>
      <c r="X654" s="19">
        <v>779323.31</v>
      </c>
      <c r="Y654" s="19">
        <f t="shared" si="143"/>
        <v>6896.6662222222221</v>
      </c>
      <c r="Z654" s="19">
        <f t="shared" si="144"/>
        <v>82760.021111111113</v>
      </c>
      <c r="AA654" s="19">
        <f t="shared" si="145"/>
        <v>744839.97888888884</v>
      </c>
      <c r="AB654" s="19">
        <f t="shared" si="146"/>
        <v>82759.994666666666</v>
      </c>
      <c r="AC654" s="19">
        <f t="shared" si="147"/>
        <v>662079.98422222212</v>
      </c>
      <c r="AD654" s="19">
        <f t="shared" si="148"/>
        <v>82759.994666666666</v>
      </c>
      <c r="AE654" s="19">
        <f t="shared" si="149"/>
        <v>579319.9895555554</v>
      </c>
      <c r="AF654" s="19">
        <f t="shared" si="150"/>
        <v>82759.994666666666</v>
      </c>
      <c r="AG654" s="19">
        <f t="shared" si="151"/>
        <v>496559.99488888873</v>
      </c>
      <c r="AH654" s="19">
        <f t="shared" si="152"/>
        <v>82759.994666666666</v>
      </c>
      <c r="AI654" s="19">
        <f t="shared" si="153"/>
        <v>413800.00022222206</v>
      </c>
      <c r="AJ654" s="19">
        <f t="shared" si="154"/>
        <v>82759.994666666666</v>
      </c>
      <c r="AK654" s="20">
        <f t="shared" si="155"/>
        <v>331040.0055555554</v>
      </c>
    </row>
    <row r="655" spans="2:37" s="3" customFormat="1" ht="63.75" hidden="1" customHeight="1" outlineLevel="1" x14ac:dyDescent="0.2">
      <c r="B655" s="15" t="s">
        <v>868</v>
      </c>
      <c r="C655" s="16" t="s">
        <v>44</v>
      </c>
      <c r="D655" s="17">
        <v>180</v>
      </c>
      <c r="E655" s="10" t="s">
        <v>862</v>
      </c>
      <c r="F655" s="10" t="s">
        <v>86</v>
      </c>
      <c r="G655" s="21">
        <v>52560</v>
      </c>
      <c r="H655" s="18">
        <f>IFERROR(INDEX(#REF!,MATCH(G655,#REF!,0)),G655)</f>
        <v>52560</v>
      </c>
      <c r="I655" s="11"/>
      <c r="J655" s="11" t="s">
        <v>863</v>
      </c>
      <c r="K655" s="11"/>
      <c r="L655" s="11" t="s">
        <v>808</v>
      </c>
      <c r="M655" s="11">
        <v>0</v>
      </c>
      <c r="N655" s="19">
        <v>792865.74</v>
      </c>
      <c r="O655" s="19">
        <v>1230150</v>
      </c>
      <c r="P655" s="19">
        <v>1230150</v>
      </c>
      <c r="Q655" s="19">
        <v>410050</v>
      </c>
      <c r="R655" s="13">
        <f t="shared" si="142"/>
        <v>820100</v>
      </c>
      <c r="S655" s="11"/>
      <c r="T655" s="19">
        <v>47839.19</v>
      </c>
      <c r="U655" s="11"/>
      <c r="V655" s="19">
        <v>1230150</v>
      </c>
      <c r="W655" s="19">
        <v>457889.19</v>
      </c>
      <c r="X655" s="19">
        <v>772260.81</v>
      </c>
      <c r="Y655" s="19">
        <f t="shared" si="143"/>
        <v>6834.166666666667</v>
      </c>
      <c r="Z655" s="19">
        <f t="shared" si="144"/>
        <v>82010.023333333345</v>
      </c>
      <c r="AA655" s="19">
        <f t="shared" si="145"/>
        <v>738089.97666666668</v>
      </c>
      <c r="AB655" s="19">
        <f t="shared" si="146"/>
        <v>82010</v>
      </c>
      <c r="AC655" s="19">
        <f t="shared" si="147"/>
        <v>656079.97666666668</v>
      </c>
      <c r="AD655" s="19">
        <f t="shared" si="148"/>
        <v>82010</v>
      </c>
      <c r="AE655" s="19">
        <f t="shared" si="149"/>
        <v>574069.97666666668</v>
      </c>
      <c r="AF655" s="19">
        <f t="shared" si="150"/>
        <v>82010</v>
      </c>
      <c r="AG655" s="19">
        <f t="shared" si="151"/>
        <v>492059.97666666668</v>
      </c>
      <c r="AH655" s="19">
        <f t="shared" si="152"/>
        <v>82010</v>
      </c>
      <c r="AI655" s="19">
        <f t="shared" si="153"/>
        <v>410049.97666666668</v>
      </c>
      <c r="AJ655" s="19">
        <f t="shared" si="154"/>
        <v>82010</v>
      </c>
      <c r="AK655" s="20">
        <f t="shared" si="155"/>
        <v>328039.97666666668</v>
      </c>
    </row>
    <row r="656" spans="2:37" s="3" customFormat="1" ht="32.25" hidden="1" customHeight="1" outlineLevel="1" x14ac:dyDescent="0.2">
      <c r="B656" s="15" t="s">
        <v>855</v>
      </c>
      <c r="C656" s="16" t="s">
        <v>44</v>
      </c>
      <c r="D656" s="17">
        <v>33</v>
      </c>
      <c r="E656" s="10" t="s">
        <v>856</v>
      </c>
      <c r="F656" s="10" t="s">
        <v>61</v>
      </c>
      <c r="G656" s="21">
        <v>52929</v>
      </c>
      <c r="H656" s="18">
        <f>IFERROR(INDEX(#REF!,MATCH(G656,#REF!,0)),G656)</f>
        <v>52929</v>
      </c>
      <c r="I656" s="11"/>
      <c r="J656" s="11" t="s">
        <v>869</v>
      </c>
      <c r="K656" s="11"/>
      <c r="L656" s="11">
        <v>0</v>
      </c>
      <c r="M656" s="11">
        <v>0</v>
      </c>
      <c r="N656" s="19">
        <v>110333.33</v>
      </c>
      <c r="O656" s="19">
        <v>55400</v>
      </c>
      <c r="P656" s="19">
        <v>369331.9</v>
      </c>
      <c r="Q656" s="19">
        <v>313931.90000000002</v>
      </c>
      <c r="R656" s="13">
        <f t="shared" si="142"/>
        <v>55400</v>
      </c>
      <c r="S656" s="11"/>
      <c r="T656" s="19">
        <v>11751.53</v>
      </c>
      <c r="U656" s="11"/>
      <c r="V656" s="19">
        <v>369331.9</v>
      </c>
      <c r="W656" s="19">
        <v>325683.43</v>
      </c>
      <c r="X656" s="19">
        <v>43648.47</v>
      </c>
      <c r="Y656" s="19">
        <f t="shared" si="143"/>
        <v>1678.7878787878788</v>
      </c>
      <c r="Z656" s="19">
        <f t="shared" si="144"/>
        <v>20145.469393939395</v>
      </c>
      <c r="AA656" s="19">
        <f t="shared" si="145"/>
        <v>35254.530606060609</v>
      </c>
      <c r="AB656" s="19">
        <f t="shared" si="146"/>
        <v>20145.454545454544</v>
      </c>
      <c r="AC656" s="19">
        <f t="shared" si="147"/>
        <v>15109.076060606065</v>
      </c>
      <c r="AD656" s="19">
        <f t="shared" si="148"/>
        <v>15109.076060606065</v>
      </c>
      <c r="AE656" s="19">
        <f t="shared" si="149"/>
        <v>0</v>
      </c>
      <c r="AF656" s="19">
        <f t="shared" si="150"/>
        <v>0</v>
      </c>
      <c r="AG656" s="19">
        <f t="shared" si="151"/>
        <v>0</v>
      </c>
      <c r="AH656" s="19">
        <f t="shared" si="152"/>
        <v>0</v>
      </c>
      <c r="AI656" s="19">
        <f t="shared" si="153"/>
        <v>0</v>
      </c>
      <c r="AJ656" s="19">
        <f t="shared" si="154"/>
        <v>0</v>
      </c>
      <c r="AK656" s="20">
        <f t="shared" si="155"/>
        <v>0</v>
      </c>
    </row>
    <row r="657" spans="2:37" s="3" customFormat="1" ht="95.25" hidden="1" customHeight="1" outlineLevel="1" x14ac:dyDescent="0.2">
      <c r="B657" s="15" t="s">
        <v>870</v>
      </c>
      <c r="C657" s="16" t="s">
        <v>44</v>
      </c>
      <c r="D657" s="17">
        <v>240</v>
      </c>
      <c r="E657" s="10" t="s">
        <v>871</v>
      </c>
      <c r="F657" s="10" t="s">
        <v>81</v>
      </c>
      <c r="G657" s="21">
        <v>53140</v>
      </c>
      <c r="H657" s="18">
        <f>IFERROR(INDEX(#REF!,MATCH(G657,#REF!,0)),G657)</f>
        <v>53140</v>
      </c>
      <c r="I657" s="11"/>
      <c r="J657" s="11" t="s">
        <v>872</v>
      </c>
      <c r="K657" s="11"/>
      <c r="L657" s="11">
        <v>0</v>
      </c>
      <c r="M657" s="11">
        <v>0</v>
      </c>
      <c r="N657" s="19">
        <v>1566207.04</v>
      </c>
      <c r="O657" s="19">
        <v>2038374.89</v>
      </c>
      <c r="P657" s="19">
        <v>2038374.89</v>
      </c>
      <c r="Q657" s="19">
        <v>407674.89</v>
      </c>
      <c r="R657" s="13">
        <f t="shared" si="142"/>
        <v>1630700</v>
      </c>
      <c r="S657" s="11"/>
      <c r="T657" s="19">
        <v>59452.61</v>
      </c>
      <c r="U657" s="11"/>
      <c r="V657" s="19">
        <v>2038374.89</v>
      </c>
      <c r="W657" s="19">
        <v>467127.5</v>
      </c>
      <c r="X657" s="19">
        <v>1571247.39</v>
      </c>
      <c r="Y657" s="19">
        <f t="shared" si="143"/>
        <v>8493.2287083333322</v>
      </c>
      <c r="Z657" s="19">
        <f t="shared" si="144"/>
        <v>101918.75354166667</v>
      </c>
      <c r="AA657" s="19">
        <f t="shared" si="145"/>
        <v>1528781.2464583335</v>
      </c>
      <c r="AB657" s="19">
        <f t="shared" si="146"/>
        <v>101918.74449999999</v>
      </c>
      <c r="AC657" s="19">
        <f t="shared" si="147"/>
        <v>1426862.5019583334</v>
      </c>
      <c r="AD657" s="19">
        <f t="shared" si="148"/>
        <v>101918.74449999999</v>
      </c>
      <c r="AE657" s="19">
        <f t="shared" si="149"/>
        <v>1324943.7574583334</v>
      </c>
      <c r="AF657" s="19">
        <f t="shared" si="150"/>
        <v>101918.74449999999</v>
      </c>
      <c r="AG657" s="19">
        <f t="shared" si="151"/>
        <v>1223025.0129583334</v>
      </c>
      <c r="AH657" s="19">
        <f t="shared" si="152"/>
        <v>101918.74449999999</v>
      </c>
      <c r="AI657" s="19">
        <f t="shared" si="153"/>
        <v>1121106.2684583333</v>
      </c>
      <c r="AJ657" s="19">
        <f t="shared" si="154"/>
        <v>101918.74449999999</v>
      </c>
      <c r="AK657" s="20">
        <f t="shared" si="155"/>
        <v>1019187.5239583333</v>
      </c>
    </row>
    <row r="658" spans="2:37" s="3" customFormat="1" ht="32.25" hidden="1" customHeight="1" outlineLevel="1" x14ac:dyDescent="0.2">
      <c r="B658" s="15" t="s">
        <v>873</v>
      </c>
      <c r="C658" s="16" t="s">
        <v>44</v>
      </c>
      <c r="D658" s="17">
        <v>84</v>
      </c>
      <c r="E658" s="10" t="s">
        <v>874</v>
      </c>
      <c r="F658" s="10" t="s">
        <v>57</v>
      </c>
      <c r="G658" s="21">
        <v>53121</v>
      </c>
      <c r="H658" s="18">
        <f>IFERROR(INDEX(#REF!,MATCH(G658,#REF!,0)),G658)</f>
        <v>53121</v>
      </c>
      <c r="I658" s="11"/>
      <c r="J658" s="11" t="s">
        <v>875</v>
      </c>
      <c r="K658" s="11"/>
      <c r="L658" s="11" t="s">
        <v>808</v>
      </c>
      <c r="M658" s="11">
        <v>0</v>
      </c>
      <c r="N658" s="19">
        <v>1825000</v>
      </c>
      <c r="O658" s="19">
        <v>1825000</v>
      </c>
      <c r="P658" s="19">
        <v>1825000</v>
      </c>
      <c r="Q658" s="19">
        <v>1042857.12</v>
      </c>
      <c r="R658" s="13">
        <f t="shared" si="142"/>
        <v>782142.88</v>
      </c>
      <c r="S658" s="11"/>
      <c r="T658" s="19">
        <v>152083.32999999999</v>
      </c>
      <c r="U658" s="11"/>
      <c r="V658" s="19">
        <v>1825000</v>
      </c>
      <c r="W658" s="19">
        <v>1194940.45</v>
      </c>
      <c r="X658" s="19">
        <v>630059.55000000005</v>
      </c>
      <c r="Y658" s="19">
        <f t="shared" si="143"/>
        <v>21726.190476190477</v>
      </c>
      <c r="Z658" s="19">
        <f t="shared" si="144"/>
        <v>260714.28238095238</v>
      </c>
      <c r="AA658" s="19">
        <f t="shared" si="145"/>
        <v>521428.59761904762</v>
      </c>
      <c r="AB658" s="19">
        <f t="shared" si="146"/>
        <v>260714.28571428574</v>
      </c>
      <c r="AC658" s="19">
        <f t="shared" si="147"/>
        <v>260714.31190476188</v>
      </c>
      <c r="AD658" s="19">
        <f t="shared" si="148"/>
        <v>260714.28571428574</v>
      </c>
      <c r="AE658" s="19">
        <f t="shared" si="149"/>
        <v>2.6190476142801344E-2</v>
      </c>
      <c r="AF658" s="19">
        <f t="shared" si="150"/>
        <v>2.6190476142801344E-2</v>
      </c>
      <c r="AG658" s="19">
        <f t="shared" si="151"/>
        <v>0</v>
      </c>
      <c r="AH658" s="19">
        <f t="shared" si="152"/>
        <v>0</v>
      </c>
      <c r="AI658" s="19">
        <f t="shared" si="153"/>
        <v>0</v>
      </c>
      <c r="AJ658" s="19">
        <f t="shared" si="154"/>
        <v>0</v>
      </c>
      <c r="AK658" s="20">
        <f t="shared" si="155"/>
        <v>0</v>
      </c>
    </row>
    <row r="659" spans="2:37" s="3" customFormat="1" ht="42.75" hidden="1" customHeight="1" outlineLevel="1" x14ac:dyDescent="0.2">
      <c r="B659" s="15" t="s">
        <v>876</v>
      </c>
      <c r="C659" s="16" t="s">
        <v>44</v>
      </c>
      <c r="D659" s="17">
        <v>180</v>
      </c>
      <c r="E659" s="10" t="s">
        <v>877</v>
      </c>
      <c r="F659" s="10" t="s">
        <v>86</v>
      </c>
      <c r="G659" s="21">
        <v>53132</v>
      </c>
      <c r="H659" s="18">
        <f>IFERROR(INDEX(#REF!,MATCH(G659,#REF!,0)),G659)</f>
        <v>53132</v>
      </c>
      <c r="I659" s="11"/>
      <c r="J659" s="11" t="s">
        <v>875</v>
      </c>
      <c r="K659" s="11"/>
      <c r="L659" s="11">
        <v>0</v>
      </c>
      <c r="M659" s="11">
        <v>0</v>
      </c>
      <c r="N659" s="19">
        <v>525946.91</v>
      </c>
      <c r="O659" s="19">
        <v>705272.62</v>
      </c>
      <c r="P659" s="19">
        <v>705272.62</v>
      </c>
      <c r="Q659" s="19">
        <v>188072.62</v>
      </c>
      <c r="R659" s="13">
        <f t="shared" si="142"/>
        <v>517200</v>
      </c>
      <c r="S659" s="11"/>
      <c r="T659" s="19">
        <v>27427.26</v>
      </c>
      <c r="U659" s="11"/>
      <c r="V659" s="19">
        <v>705272.62</v>
      </c>
      <c r="W659" s="19">
        <v>215499.88</v>
      </c>
      <c r="X659" s="19">
        <v>489772.74</v>
      </c>
      <c r="Y659" s="19">
        <f t="shared" si="143"/>
        <v>3918.181222222222</v>
      </c>
      <c r="Z659" s="19">
        <f t="shared" si="144"/>
        <v>47018.16611111111</v>
      </c>
      <c r="AA659" s="19">
        <f t="shared" si="145"/>
        <v>470181.83388888888</v>
      </c>
      <c r="AB659" s="19">
        <f t="shared" si="146"/>
        <v>47018.174666666666</v>
      </c>
      <c r="AC659" s="19">
        <f t="shared" si="147"/>
        <v>423163.65922222222</v>
      </c>
      <c r="AD659" s="19">
        <f t="shared" si="148"/>
        <v>47018.174666666666</v>
      </c>
      <c r="AE659" s="19">
        <f t="shared" si="149"/>
        <v>376145.48455555557</v>
      </c>
      <c r="AF659" s="19">
        <f t="shared" si="150"/>
        <v>47018.174666666666</v>
      </c>
      <c r="AG659" s="19">
        <f t="shared" si="151"/>
        <v>329127.30988888891</v>
      </c>
      <c r="AH659" s="19">
        <f t="shared" si="152"/>
        <v>47018.174666666666</v>
      </c>
      <c r="AI659" s="19">
        <f t="shared" si="153"/>
        <v>282109.13522222225</v>
      </c>
      <c r="AJ659" s="19">
        <f t="shared" si="154"/>
        <v>47018.174666666666</v>
      </c>
      <c r="AK659" s="20">
        <f t="shared" si="155"/>
        <v>235090.96055555559</v>
      </c>
    </row>
    <row r="660" spans="2:37" s="3" customFormat="1" ht="42.75" hidden="1" customHeight="1" outlineLevel="1" x14ac:dyDescent="0.2">
      <c r="B660" s="15" t="s">
        <v>878</v>
      </c>
      <c r="C660" s="16" t="s">
        <v>44</v>
      </c>
      <c r="D660" s="17">
        <v>180</v>
      </c>
      <c r="E660" s="10" t="s">
        <v>877</v>
      </c>
      <c r="F660" s="10" t="s">
        <v>86</v>
      </c>
      <c r="G660" s="21">
        <v>53135</v>
      </c>
      <c r="H660" s="18">
        <f>IFERROR(INDEX(#REF!,MATCH(G660,#REF!,0)),G660)</f>
        <v>53135</v>
      </c>
      <c r="I660" s="11"/>
      <c r="J660" s="11" t="s">
        <v>875</v>
      </c>
      <c r="K660" s="11"/>
      <c r="L660" s="11" t="s">
        <v>808</v>
      </c>
      <c r="M660" s="11">
        <v>0</v>
      </c>
      <c r="N660" s="19">
        <v>812630.13</v>
      </c>
      <c r="O660" s="19">
        <v>1089681.76</v>
      </c>
      <c r="P660" s="19">
        <v>1089681.76</v>
      </c>
      <c r="Q660" s="19">
        <v>290581.76000000001</v>
      </c>
      <c r="R660" s="13">
        <f t="shared" si="142"/>
        <v>799100</v>
      </c>
      <c r="S660" s="11"/>
      <c r="T660" s="19">
        <v>42376.53</v>
      </c>
      <c r="U660" s="11"/>
      <c r="V660" s="19">
        <v>1089681.76</v>
      </c>
      <c r="W660" s="19">
        <v>332958.28999999998</v>
      </c>
      <c r="X660" s="19">
        <v>756723.47</v>
      </c>
      <c r="Y660" s="19">
        <f t="shared" si="143"/>
        <v>6053.7875555555556</v>
      </c>
      <c r="Z660" s="19">
        <f t="shared" si="144"/>
        <v>72645.467777777783</v>
      </c>
      <c r="AA660" s="19">
        <f t="shared" si="145"/>
        <v>726454.53222222219</v>
      </c>
      <c r="AB660" s="19">
        <f t="shared" si="146"/>
        <v>72645.450666666671</v>
      </c>
      <c r="AC660" s="19">
        <f t="shared" si="147"/>
        <v>653809.08155555557</v>
      </c>
      <c r="AD660" s="19">
        <f t="shared" si="148"/>
        <v>72645.450666666671</v>
      </c>
      <c r="AE660" s="19">
        <f t="shared" si="149"/>
        <v>581163.63088888885</v>
      </c>
      <c r="AF660" s="19">
        <f t="shared" si="150"/>
        <v>72645.450666666671</v>
      </c>
      <c r="AG660" s="19">
        <f t="shared" si="151"/>
        <v>508518.18022222217</v>
      </c>
      <c r="AH660" s="19">
        <f t="shared" si="152"/>
        <v>72645.450666666671</v>
      </c>
      <c r="AI660" s="19">
        <f t="shared" si="153"/>
        <v>435872.7295555555</v>
      </c>
      <c r="AJ660" s="19">
        <f t="shared" si="154"/>
        <v>72645.450666666671</v>
      </c>
      <c r="AK660" s="20">
        <f t="shared" si="155"/>
        <v>363227.27888888883</v>
      </c>
    </row>
    <row r="661" spans="2:37" s="3" customFormat="1" ht="42.75" hidden="1" customHeight="1" outlineLevel="1" x14ac:dyDescent="0.2">
      <c r="B661" s="15" t="s">
        <v>879</v>
      </c>
      <c r="C661" s="16" t="s">
        <v>44</v>
      </c>
      <c r="D661" s="17">
        <v>180</v>
      </c>
      <c r="E661" s="10" t="s">
        <v>877</v>
      </c>
      <c r="F661" s="10" t="s">
        <v>86</v>
      </c>
      <c r="G661" s="21">
        <v>53136</v>
      </c>
      <c r="H661" s="18">
        <f>IFERROR(INDEX(#REF!,MATCH(G661,#REF!,0)),G661)</f>
        <v>53136</v>
      </c>
      <c r="I661" s="11"/>
      <c r="J661" s="11" t="s">
        <v>875</v>
      </c>
      <c r="K661" s="11"/>
      <c r="L661" s="11" t="s">
        <v>808</v>
      </c>
      <c r="M661" s="11">
        <v>0</v>
      </c>
      <c r="N661" s="19">
        <v>1739558.18</v>
      </c>
      <c r="O661" s="19">
        <v>2332499.92</v>
      </c>
      <c r="P661" s="19">
        <v>2332499.92</v>
      </c>
      <c r="Q661" s="19">
        <v>621999.92000000004</v>
      </c>
      <c r="R661" s="13">
        <f t="shared" si="142"/>
        <v>1710500</v>
      </c>
      <c r="S661" s="11"/>
      <c r="T661" s="19">
        <v>90708.31</v>
      </c>
      <c r="U661" s="11"/>
      <c r="V661" s="19">
        <v>2332499.92</v>
      </c>
      <c r="W661" s="19">
        <v>712708.23</v>
      </c>
      <c r="X661" s="19">
        <v>1619791.69</v>
      </c>
      <c r="Y661" s="19">
        <f t="shared" si="143"/>
        <v>12958.332888888888</v>
      </c>
      <c r="Z661" s="19">
        <f t="shared" si="144"/>
        <v>155499.97444444444</v>
      </c>
      <c r="AA661" s="19">
        <f t="shared" si="145"/>
        <v>1555000.0255555555</v>
      </c>
      <c r="AB661" s="19">
        <f t="shared" si="146"/>
        <v>155499.99466666667</v>
      </c>
      <c r="AC661" s="19">
        <f t="shared" si="147"/>
        <v>1399500.0308888888</v>
      </c>
      <c r="AD661" s="19">
        <f t="shared" si="148"/>
        <v>155499.99466666667</v>
      </c>
      <c r="AE661" s="19">
        <f t="shared" si="149"/>
        <v>1244000.036222222</v>
      </c>
      <c r="AF661" s="19">
        <f t="shared" si="150"/>
        <v>155499.99466666667</v>
      </c>
      <c r="AG661" s="19">
        <f t="shared" si="151"/>
        <v>1088500.0415555553</v>
      </c>
      <c r="AH661" s="19">
        <f t="shared" si="152"/>
        <v>155499.99466666667</v>
      </c>
      <c r="AI661" s="19">
        <f t="shared" si="153"/>
        <v>933000.04688888858</v>
      </c>
      <c r="AJ661" s="19">
        <f t="shared" si="154"/>
        <v>155499.99466666667</v>
      </c>
      <c r="AK661" s="20">
        <f t="shared" si="155"/>
        <v>777500.05222222186</v>
      </c>
    </row>
    <row r="662" spans="2:37" s="3" customFormat="1" ht="42.75" hidden="1" customHeight="1" outlineLevel="1" x14ac:dyDescent="0.2">
      <c r="B662" s="15" t="s">
        <v>880</v>
      </c>
      <c r="C662" s="16" t="s">
        <v>44</v>
      </c>
      <c r="D662" s="17">
        <v>180</v>
      </c>
      <c r="E662" s="10" t="s">
        <v>877</v>
      </c>
      <c r="F662" s="10" t="s">
        <v>86</v>
      </c>
      <c r="G662" s="21">
        <v>53137</v>
      </c>
      <c r="H662" s="18">
        <f>IFERROR(INDEX(#REF!,MATCH(G662,#REF!,0)),G662)</f>
        <v>53137</v>
      </c>
      <c r="I662" s="11"/>
      <c r="J662" s="11" t="s">
        <v>875</v>
      </c>
      <c r="K662" s="11"/>
      <c r="L662" s="11">
        <v>0</v>
      </c>
      <c r="M662" s="11">
        <v>0</v>
      </c>
      <c r="N662" s="19">
        <v>535352.86</v>
      </c>
      <c r="O662" s="19">
        <v>717818.07</v>
      </c>
      <c r="P662" s="19">
        <v>717818.07</v>
      </c>
      <c r="Q662" s="19">
        <v>191418.07</v>
      </c>
      <c r="R662" s="13">
        <f t="shared" si="142"/>
        <v>526400</v>
      </c>
      <c r="S662" s="11"/>
      <c r="T662" s="19">
        <v>27915.16</v>
      </c>
      <c r="U662" s="11"/>
      <c r="V662" s="19">
        <v>717818.07</v>
      </c>
      <c r="W662" s="19">
        <v>219333.23</v>
      </c>
      <c r="X662" s="19">
        <v>498484.84</v>
      </c>
      <c r="Y662" s="19">
        <f t="shared" si="143"/>
        <v>3987.8781666666664</v>
      </c>
      <c r="Z662" s="19">
        <f t="shared" si="144"/>
        <v>47854.550833333327</v>
      </c>
      <c r="AA662" s="19">
        <f t="shared" si="145"/>
        <v>478545.44916666666</v>
      </c>
      <c r="AB662" s="19">
        <f t="shared" si="146"/>
        <v>47854.538</v>
      </c>
      <c r="AC662" s="19">
        <f t="shared" si="147"/>
        <v>430690.91116666666</v>
      </c>
      <c r="AD662" s="19">
        <f t="shared" si="148"/>
        <v>47854.538</v>
      </c>
      <c r="AE662" s="19">
        <f t="shared" si="149"/>
        <v>382836.37316666666</v>
      </c>
      <c r="AF662" s="19">
        <f t="shared" si="150"/>
        <v>47854.538</v>
      </c>
      <c r="AG662" s="19">
        <f t="shared" si="151"/>
        <v>334981.83516666666</v>
      </c>
      <c r="AH662" s="19">
        <f t="shared" si="152"/>
        <v>47854.538</v>
      </c>
      <c r="AI662" s="19">
        <f t="shared" si="153"/>
        <v>287127.29716666666</v>
      </c>
      <c r="AJ662" s="19">
        <f t="shared" si="154"/>
        <v>47854.538</v>
      </c>
      <c r="AK662" s="20">
        <f t="shared" si="155"/>
        <v>239272.75916666666</v>
      </c>
    </row>
    <row r="663" spans="2:37" s="3" customFormat="1" ht="42.75" hidden="1" customHeight="1" outlineLevel="1" x14ac:dyDescent="0.2">
      <c r="B663" s="15" t="s">
        <v>881</v>
      </c>
      <c r="C663" s="16" t="s">
        <v>44</v>
      </c>
      <c r="D663" s="17">
        <v>180</v>
      </c>
      <c r="E663" s="10" t="s">
        <v>877</v>
      </c>
      <c r="F663" s="10" t="s">
        <v>86</v>
      </c>
      <c r="G663" s="21">
        <v>53138</v>
      </c>
      <c r="H663" s="18">
        <f>IFERROR(INDEX(#REF!,MATCH(G663,#REF!,0)),G663)</f>
        <v>53138</v>
      </c>
      <c r="I663" s="11"/>
      <c r="J663" s="11" t="s">
        <v>875</v>
      </c>
      <c r="K663" s="11"/>
      <c r="L663" s="11">
        <v>0</v>
      </c>
      <c r="M663" s="11">
        <v>0</v>
      </c>
      <c r="N663" s="19">
        <v>635273.42000000004</v>
      </c>
      <c r="O663" s="19">
        <v>851863.5</v>
      </c>
      <c r="P663" s="19">
        <v>851863.5</v>
      </c>
      <c r="Q663" s="19">
        <v>227163.5</v>
      </c>
      <c r="R663" s="13">
        <f t="shared" si="142"/>
        <v>624700</v>
      </c>
      <c r="S663" s="11"/>
      <c r="T663" s="19">
        <v>33128.06</v>
      </c>
      <c r="U663" s="11"/>
      <c r="V663" s="19">
        <v>851863.5</v>
      </c>
      <c r="W663" s="19">
        <v>260291.56</v>
      </c>
      <c r="X663" s="19">
        <v>591571.93999999994</v>
      </c>
      <c r="Y663" s="19">
        <f t="shared" si="143"/>
        <v>4732.5749999999998</v>
      </c>
      <c r="Z663" s="19">
        <f t="shared" si="144"/>
        <v>56790.934999999998</v>
      </c>
      <c r="AA663" s="19">
        <f t="shared" si="145"/>
        <v>567909.06499999994</v>
      </c>
      <c r="AB663" s="19">
        <f t="shared" si="146"/>
        <v>56790.899999999994</v>
      </c>
      <c r="AC663" s="19">
        <f t="shared" si="147"/>
        <v>511118.16499999992</v>
      </c>
      <c r="AD663" s="19">
        <f t="shared" si="148"/>
        <v>56790.899999999994</v>
      </c>
      <c r="AE663" s="19">
        <f t="shared" si="149"/>
        <v>454327.2649999999</v>
      </c>
      <c r="AF663" s="19">
        <f t="shared" si="150"/>
        <v>56790.899999999994</v>
      </c>
      <c r="AG663" s="19">
        <f t="shared" si="151"/>
        <v>397536.36499999987</v>
      </c>
      <c r="AH663" s="19">
        <f t="shared" si="152"/>
        <v>56790.899999999994</v>
      </c>
      <c r="AI663" s="19">
        <f t="shared" si="153"/>
        <v>340745.46499999985</v>
      </c>
      <c r="AJ663" s="19">
        <f t="shared" si="154"/>
        <v>56790.899999999994</v>
      </c>
      <c r="AK663" s="20">
        <f t="shared" si="155"/>
        <v>283954.56499999983</v>
      </c>
    </row>
    <row r="664" spans="2:37" s="3" customFormat="1" ht="42.75" hidden="1" customHeight="1" outlineLevel="1" x14ac:dyDescent="0.2">
      <c r="B664" s="15" t="s">
        <v>882</v>
      </c>
      <c r="C664" s="16" t="s">
        <v>44</v>
      </c>
      <c r="D664" s="17">
        <v>149</v>
      </c>
      <c r="E664" s="10" t="s">
        <v>883</v>
      </c>
      <c r="F664" s="10" t="s">
        <v>86</v>
      </c>
      <c r="G664" s="21">
        <v>53150</v>
      </c>
      <c r="H664" s="18">
        <f>IFERROR(INDEX(#REF!,MATCH(G664,#REF!,0)),G664)</f>
        <v>53150</v>
      </c>
      <c r="I664" s="11"/>
      <c r="J664" s="11" t="s">
        <v>884</v>
      </c>
      <c r="K664" s="11"/>
      <c r="L664" s="11" t="s">
        <v>808</v>
      </c>
      <c r="M664" s="11">
        <v>0</v>
      </c>
      <c r="N664" s="19">
        <v>31089965.690000001</v>
      </c>
      <c r="O664" s="19">
        <v>32703300</v>
      </c>
      <c r="P664" s="19">
        <v>39769128.82</v>
      </c>
      <c r="Q664" s="19">
        <v>7065828.8200000003</v>
      </c>
      <c r="R664" s="13">
        <f t="shared" si="142"/>
        <v>32703300</v>
      </c>
      <c r="S664" s="11"/>
      <c r="T664" s="19">
        <v>1536396.61</v>
      </c>
      <c r="U664" s="11"/>
      <c r="V664" s="19">
        <v>39769128.82</v>
      </c>
      <c r="W664" s="19">
        <v>8602225.4299999997</v>
      </c>
      <c r="X664" s="19">
        <v>31166903.390000001</v>
      </c>
      <c r="Y664" s="19">
        <f t="shared" si="143"/>
        <v>219485.23489932885</v>
      </c>
      <c r="Z664" s="19">
        <f t="shared" si="144"/>
        <v>2633822.7844966445</v>
      </c>
      <c r="AA664" s="19">
        <f t="shared" si="145"/>
        <v>30069477.215503357</v>
      </c>
      <c r="AB664" s="19">
        <f t="shared" si="146"/>
        <v>2633822.8187919464</v>
      </c>
      <c r="AC664" s="19">
        <f t="shared" si="147"/>
        <v>27435654.396711409</v>
      </c>
      <c r="AD664" s="19">
        <f t="shared" si="148"/>
        <v>2633822.8187919464</v>
      </c>
      <c r="AE664" s="19">
        <f t="shared" si="149"/>
        <v>24801831.577919461</v>
      </c>
      <c r="AF664" s="19">
        <f t="shared" si="150"/>
        <v>2633822.8187919464</v>
      </c>
      <c r="AG664" s="19">
        <f t="shared" si="151"/>
        <v>22168008.759127513</v>
      </c>
      <c r="AH664" s="19">
        <f t="shared" si="152"/>
        <v>2633822.8187919464</v>
      </c>
      <c r="AI664" s="19">
        <f t="shared" si="153"/>
        <v>19534185.940335564</v>
      </c>
      <c r="AJ664" s="19">
        <f t="shared" si="154"/>
        <v>2633822.8187919464</v>
      </c>
      <c r="AK664" s="20">
        <f t="shared" si="155"/>
        <v>16900363.121543616</v>
      </c>
    </row>
    <row r="665" spans="2:37" s="3" customFormat="1" ht="42.75" hidden="1" customHeight="1" outlineLevel="1" x14ac:dyDescent="0.2">
      <c r="B665" s="15" t="s">
        <v>885</v>
      </c>
      <c r="C665" s="16" t="s">
        <v>44</v>
      </c>
      <c r="D665" s="17">
        <v>180</v>
      </c>
      <c r="E665" s="10" t="s">
        <v>877</v>
      </c>
      <c r="F665" s="10" t="s">
        <v>86</v>
      </c>
      <c r="G665" s="21">
        <v>53134</v>
      </c>
      <c r="H665" s="18">
        <f>IFERROR(INDEX(#REF!,MATCH(G665,#REF!,0)),G665)</f>
        <v>53134</v>
      </c>
      <c r="I665" s="11"/>
      <c r="J665" s="11" t="s">
        <v>886</v>
      </c>
      <c r="K665" s="11"/>
      <c r="L665" s="11">
        <v>0</v>
      </c>
      <c r="M665" s="11">
        <v>0</v>
      </c>
      <c r="N665" s="19">
        <v>603766.35</v>
      </c>
      <c r="O665" s="19">
        <v>809590.87</v>
      </c>
      <c r="P665" s="19">
        <v>809590.87</v>
      </c>
      <c r="Q665" s="19">
        <v>215890.87</v>
      </c>
      <c r="R665" s="13">
        <f t="shared" si="142"/>
        <v>593700</v>
      </c>
      <c r="S665" s="11"/>
      <c r="T665" s="19">
        <v>31484.11</v>
      </c>
      <c r="U665" s="11"/>
      <c r="V665" s="19">
        <v>809590.87</v>
      </c>
      <c r="W665" s="19">
        <v>247374.98</v>
      </c>
      <c r="X665" s="19">
        <v>562215.89</v>
      </c>
      <c r="Y665" s="19">
        <f t="shared" si="143"/>
        <v>4497.7270555555551</v>
      </c>
      <c r="Z665" s="19">
        <f t="shared" si="144"/>
        <v>53972.74527777778</v>
      </c>
      <c r="AA665" s="19">
        <f t="shared" si="145"/>
        <v>539727.25472222222</v>
      </c>
      <c r="AB665" s="19">
        <f t="shared" si="146"/>
        <v>53972.724666666662</v>
      </c>
      <c r="AC665" s="19">
        <f t="shared" si="147"/>
        <v>485754.53005555557</v>
      </c>
      <c r="AD665" s="19">
        <f t="shared" si="148"/>
        <v>53972.724666666662</v>
      </c>
      <c r="AE665" s="19">
        <f t="shared" si="149"/>
        <v>431781.80538888893</v>
      </c>
      <c r="AF665" s="19">
        <f t="shared" si="150"/>
        <v>53972.724666666662</v>
      </c>
      <c r="AG665" s="19">
        <f t="shared" si="151"/>
        <v>377809.08072222228</v>
      </c>
      <c r="AH665" s="19">
        <f t="shared" si="152"/>
        <v>53972.724666666662</v>
      </c>
      <c r="AI665" s="19">
        <f t="shared" si="153"/>
        <v>323836.35605555563</v>
      </c>
      <c r="AJ665" s="19">
        <f t="shared" si="154"/>
        <v>53972.724666666662</v>
      </c>
      <c r="AK665" s="20">
        <f t="shared" si="155"/>
        <v>269863.63138888899</v>
      </c>
    </row>
    <row r="666" spans="2:37" s="3" customFormat="1" ht="32.25" hidden="1" customHeight="1" outlineLevel="1" x14ac:dyDescent="0.2">
      <c r="B666" s="15" t="s">
        <v>887</v>
      </c>
      <c r="C666" s="16" t="s">
        <v>44</v>
      </c>
      <c r="D666" s="17">
        <v>84</v>
      </c>
      <c r="E666" s="10" t="s">
        <v>874</v>
      </c>
      <c r="F666" s="10" t="s">
        <v>57</v>
      </c>
      <c r="G666" s="21">
        <v>53422</v>
      </c>
      <c r="H666" s="18">
        <f>IFERROR(INDEX(#REF!,MATCH(G666,#REF!,0)),G666)</f>
        <v>53422</v>
      </c>
      <c r="I666" s="11"/>
      <c r="J666" s="11" t="s">
        <v>888</v>
      </c>
      <c r="K666" s="11"/>
      <c r="L666" s="11" t="s">
        <v>808</v>
      </c>
      <c r="M666" s="11">
        <v>0</v>
      </c>
      <c r="N666" s="19">
        <v>1071000</v>
      </c>
      <c r="O666" s="19">
        <v>1071000</v>
      </c>
      <c r="P666" s="19">
        <v>1071000</v>
      </c>
      <c r="Q666" s="19">
        <v>497250</v>
      </c>
      <c r="R666" s="13">
        <f t="shared" si="142"/>
        <v>573750</v>
      </c>
      <c r="S666" s="11"/>
      <c r="T666" s="19">
        <v>89250</v>
      </c>
      <c r="U666" s="11"/>
      <c r="V666" s="19">
        <v>1071000</v>
      </c>
      <c r="W666" s="19">
        <v>586500</v>
      </c>
      <c r="X666" s="19">
        <v>484500</v>
      </c>
      <c r="Y666" s="19">
        <f t="shared" si="143"/>
        <v>12750</v>
      </c>
      <c r="Z666" s="19">
        <f t="shared" si="144"/>
        <v>153000</v>
      </c>
      <c r="AA666" s="19">
        <f t="shared" si="145"/>
        <v>420750</v>
      </c>
      <c r="AB666" s="19">
        <f t="shared" si="146"/>
        <v>153000</v>
      </c>
      <c r="AC666" s="19">
        <f t="shared" si="147"/>
        <v>267750</v>
      </c>
      <c r="AD666" s="19">
        <f t="shared" si="148"/>
        <v>153000</v>
      </c>
      <c r="AE666" s="19">
        <f t="shared" si="149"/>
        <v>114750</v>
      </c>
      <c r="AF666" s="19">
        <f t="shared" si="150"/>
        <v>114750</v>
      </c>
      <c r="AG666" s="19">
        <f t="shared" si="151"/>
        <v>0</v>
      </c>
      <c r="AH666" s="19">
        <f t="shared" si="152"/>
        <v>0</v>
      </c>
      <c r="AI666" s="19">
        <f t="shared" si="153"/>
        <v>0</v>
      </c>
      <c r="AJ666" s="19">
        <f t="shared" si="154"/>
        <v>0</v>
      </c>
      <c r="AK666" s="20">
        <f t="shared" si="155"/>
        <v>0</v>
      </c>
    </row>
    <row r="667" spans="2:37" s="3" customFormat="1" ht="42.75" hidden="1" customHeight="1" outlineLevel="1" x14ac:dyDescent="0.2">
      <c r="B667" s="15" t="s">
        <v>889</v>
      </c>
      <c r="C667" s="16" t="s">
        <v>44</v>
      </c>
      <c r="D667" s="17">
        <v>180</v>
      </c>
      <c r="E667" s="10" t="s">
        <v>877</v>
      </c>
      <c r="F667" s="10" t="s">
        <v>86</v>
      </c>
      <c r="G667" s="21">
        <v>53511</v>
      </c>
      <c r="H667" s="18">
        <f>IFERROR(INDEX(#REF!,MATCH(G667,#REF!,0)),G667)</f>
        <v>53511</v>
      </c>
      <c r="I667" s="11"/>
      <c r="J667" s="11" t="s">
        <v>890</v>
      </c>
      <c r="K667" s="11"/>
      <c r="L667" s="11">
        <v>0</v>
      </c>
      <c r="M667" s="11">
        <v>0</v>
      </c>
      <c r="N667" s="19">
        <v>1208053.19</v>
      </c>
      <c r="O667" s="19">
        <v>1517125.04</v>
      </c>
      <c r="P667" s="19">
        <v>1517125.04</v>
      </c>
      <c r="Q667" s="19">
        <v>303425.03999999998</v>
      </c>
      <c r="R667" s="13">
        <f t="shared" si="142"/>
        <v>1213700</v>
      </c>
      <c r="S667" s="11"/>
      <c r="T667" s="19">
        <v>58999.29</v>
      </c>
      <c r="U667" s="11"/>
      <c r="V667" s="19">
        <v>1517125.04</v>
      </c>
      <c r="W667" s="19">
        <v>362424.33</v>
      </c>
      <c r="X667" s="19">
        <v>1154700.71</v>
      </c>
      <c r="Y667" s="19">
        <f t="shared" si="143"/>
        <v>8428.4724444444455</v>
      </c>
      <c r="Z667" s="19">
        <f t="shared" si="144"/>
        <v>101141.65222222223</v>
      </c>
      <c r="AA667" s="19">
        <f t="shared" si="145"/>
        <v>1112558.3477777778</v>
      </c>
      <c r="AB667" s="19">
        <f t="shared" si="146"/>
        <v>101141.66933333335</v>
      </c>
      <c r="AC667" s="19">
        <f t="shared" si="147"/>
        <v>1011416.6784444444</v>
      </c>
      <c r="AD667" s="19">
        <f t="shared" si="148"/>
        <v>101141.66933333335</v>
      </c>
      <c r="AE667" s="19">
        <f t="shared" si="149"/>
        <v>910275.00911111105</v>
      </c>
      <c r="AF667" s="19">
        <f t="shared" si="150"/>
        <v>101141.66933333335</v>
      </c>
      <c r="AG667" s="19">
        <f t="shared" si="151"/>
        <v>809133.33977777767</v>
      </c>
      <c r="AH667" s="19">
        <f t="shared" si="152"/>
        <v>101141.66933333335</v>
      </c>
      <c r="AI667" s="19">
        <f t="shared" si="153"/>
        <v>707991.67044444429</v>
      </c>
      <c r="AJ667" s="19">
        <f t="shared" si="154"/>
        <v>101141.66933333335</v>
      </c>
      <c r="AK667" s="20">
        <f t="shared" si="155"/>
        <v>606850.00111111091</v>
      </c>
    </row>
    <row r="668" spans="2:37" s="3" customFormat="1" ht="95.25" hidden="1" customHeight="1" outlineLevel="1" x14ac:dyDescent="0.2">
      <c r="B668" s="15" t="s">
        <v>891</v>
      </c>
      <c r="C668" s="16" t="s">
        <v>44</v>
      </c>
      <c r="D668" s="17">
        <v>240</v>
      </c>
      <c r="E668" s="10" t="s">
        <v>871</v>
      </c>
      <c r="F668" s="10" t="s">
        <v>81</v>
      </c>
      <c r="G668" s="21">
        <v>53512</v>
      </c>
      <c r="H668" s="18">
        <f>IFERROR(INDEX(#REF!,MATCH(G668,#REF!,0)),G668)</f>
        <v>53512</v>
      </c>
      <c r="I668" s="11"/>
      <c r="J668" s="11" t="s">
        <v>892</v>
      </c>
      <c r="K668" s="11"/>
      <c r="L668" s="11" t="s">
        <v>808</v>
      </c>
      <c r="M668" s="11">
        <v>0</v>
      </c>
      <c r="N668" s="19">
        <v>2291666.66</v>
      </c>
      <c r="O668" s="19">
        <v>2708823.52</v>
      </c>
      <c r="P668" s="19">
        <v>2708823.52</v>
      </c>
      <c r="Q668" s="19">
        <v>406323.52</v>
      </c>
      <c r="R668" s="13">
        <f t="shared" si="142"/>
        <v>2302500</v>
      </c>
      <c r="S668" s="11"/>
      <c r="T668" s="19">
        <v>79007.320000000007</v>
      </c>
      <c r="U668" s="11"/>
      <c r="V668" s="19">
        <v>2708823.52</v>
      </c>
      <c r="W668" s="19">
        <v>485330.84</v>
      </c>
      <c r="X668" s="19">
        <v>2223492.6800000002</v>
      </c>
      <c r="Y668" s="19">
        <f t="shared" si="143"/>
        <v>11286.764666666666</v>
      </c>
      <c r="Z668" s="19">
        <f t="shared" si="144"/>
        <v>135441.14333333334</v>
      </c>
      <c r="AA668" s="19">
        <f t="shared" si="145"/>
        <v>2167058.8566666665</v>
      </c>
      <c r="AB668" s="19">
        <f t="shared" si="146"/>
        <v>135441.17599999998</v>
      </c>
      <c r="AC668" s="19">
        <f t="shared" si="147"/>
        <v>2031617.6806666665</v>
      </c>
      <c r="AD668" s="19">
        <f t="shared" si="148"/>
        <v>135441.17599999998</v>
      </c>
      <c r="AE668" s="19">
        <f t="shared" si="149"/>
        <v>1896176.5046666665</v>
      </c>
      <c r="AF668" s="19">
        <f t="shared" si="150"/>
        <v>135441.17599999998</v>
      </c>
      <c r="AG668" s="19">
        <f t="shared" si="151"/>
        <v>1760735.3286666665</v>
      </c>
      <c r="AH668" s="19">
        <f t="shared" si="152"/>
        <v>135441.17599999998</v>
      </c>
      <c r="AI668" s="19">
        <f t="shared" si="153"/>
        <v>1625294.1526666665</v>
      </c>
      <c r="AJ668" s="19">
        <f t="shared" si="154"/>
        <v>135441.17599999998</v>
      </c>
      <c r="AK668" s="20">
        <f t="shared" si="155"/>
        <v>1489852.9766666666</v>
      </c>
    </row>
    <row r="669" spans="2:37" s="3" customFormat="1" ht="32.25" hidden="1" customHeight="1" outlineLevel="1" x14ac:dyDescent="0.2">
      <c r="B669" s="15" t="s">
        <v>893</v>
      </c>
      <c r="C669" s="16" t="s">
        <v>44</v>
      </c>
      <c r="D669" s="17">
        <v>84</v>
      </c>
      <c r="E669" s="10" t="s">
        <v>874</v>
      </c>
      <c r="F669" s="10" t="s">
        <v>57</v>
      </c>
      <c r="G669" s="21">
        <v>54022</v>
      </c>
      <c r="H669" s="18">
        <f>IFERROR(INDEX(#REF!,MATCH(G669,#REF!,0)),G669)</f>
        <v>54022</v>
      </c>
      <c r="I669" s="11"/>
      <c r="J669" s="11" t="s">
        <v>894</v>
      </c>
      <c r="K669" s="11"/>
      <c r="L669" s="11" t="s">
        <v>808</v>
      </c>
      <c r="M669" s="11">
        <v>0</v>
      </c>
      <c r="N669" s="19">
        <v>1507500</v>
      </c>
      <c r="O669" s="19">
        <v>1507500</v>
      </c>
      <c r="P669" s="19">
        <v>1507500</v>
      </c>
      <c r="Q669" s="19">
        <v>520446.47</v>
      </c>
      <c r="R669" s="13">
        <f t="shared" si="142"/>
        <v>987053.53</v>
      </c>
      <c r="S669" s="11"/>
      <c r="T669" s="19">
        <v>125625.01</v>
      </c>
      <c r="U669" s="11"/>
      <c r="V669" s="19">
        <v>1507500</v>
      </c>
      <c r="W669" s="19">
        <v>646071.48</v>
      </c>
      <c r="X669" s="19">
        <v>861428.52</v>
      </c>
      <c r="Y669" s="19">
        <f t="shared" si="143"/>
        <v>17946.428571428572</v>
      </c>
      <c r="Z669" s="19">
        <f t="shared" si="144"/>
        <v>215357.15285714285</v>
      </c>
      <c r="AA669" s="19">
        <f t="shared" si="145"/>
        <v>771696.37714285718</v>
      </c>
      <c r="AB669" s="19">
        <f t="shared" si="146"/>
        <v>215357.14285714287</v>
      </c>
      <c r="AC669" s="19">
        <f t="shared" si="147"/>
        <v>556339.23428571434</v>
      </c>
      <c r="AD669" s="19">
        <f t="shared" si="148"/>
        <v>215357.14285714287</v>
      </c>
      <c r="AE669" s="19">
        <f t="shared" si="149"/>
        <v>340982.0914285715</v>
      </c>
      <c r="AF669" s="19">
        <f t="shared" si="150"/>
        <v>215357.14285714287</v>
      </c>
      <c r="AG669" s="19">
        <f t="shared" si="151"/>
        <v>125624.94857142863</v>
      </c>
      <c r="AH669" s="19">
        <f t="shared" si="152"/>
        <v>125624.94857142863</v>
      </c>
      <c r="AI669" s="19">
        <f t="shared" si="153"/>
        <v>0</v>
      </c>
      <c r="AJ669" s="19">
        <f t="shared" si="154"/>
        <v>0</v>
      </c>
      <c r="AK669" s="20">
        <f t="shared" si="155"/>
        <v>0</v>
      </c>
    </row>
    <row r="670" spans="2:37" s="3" customFormat="1" ht="95.25" hidden="1" customHeight="1" outlineLevel="1" x14ac:dyDescent="0.2">
      <c r="B670" s="15" t="s">
        <v>895</v>
      </c>
      <c r="C670" s="16" t="s">
        <v>44</v>
      </c>
      <c r="D670" s="17">
        <v>240</v>
      </c>
      <c r="E670" s="10" t="s">
        <v>871</v>
      </c>
      <c r="F670" s="10" t="s">
        <v>81</v>
      </c>
      <c r="G670" s="21">
        <v>54264</v>
      </c>
      <c r="H670" s="18">
        <f>IFERROR(INDEX(#REF!,MATCH(G670,#REF!,0)),G670)</f>
        <v>54264</v>
      </c>
      <c r="I670" s="11"/>
      <c r="J670" s="11" t="s">
        <v>896</v>
      </c>
      <c r="K670" s="11"/>
      <c r="L670" s="11" t="s">
        <v>808</v>
      </c>
      <c r="M670" s="11">
        <v>0</v>
      </c>
      <c r="N670" s="19">
        <v>7424166.6500000004</v>
      </c>
      <c r="O670" s="19">
        <v>8438111.0899999999</v>
      </c>
      <c r="P670" s="19">
        <v>8438111.0899999999</v>
      </c>
      <c r="Q670" s="19">
        <v>843811.09</v>
      </c>
      <c r="R670" s="13">
        <f t="shared" si="142"/>
        <v>7594300</v>
      </c>
      <c r="S670" s="11"/>
      <c r="T670" s="19">
        <v>246111.6</v>
      </c>
      <c r="U670" s="11"/>
      <c r="V670" s="19">
        <v>8438111.0899999999</v>
      </c>
      <c r="W670" s="19">
        <v>1089922.69</v>
      </c>
      <c r="X670" s="19">
        <v>7348188.4000000004</v>
      </c>
      <c r="Y670" s="19">
        <f t="shared" si="143"/>
        <v>35158.796208333333</v>
      </c>
      <c r="Z670" s="19">
        <f t="shared" si="144"/>
        <v>421905.58104166668</v>
      </c>
      <c r="AA670" s="19">
        <f t="shared" si="145"/>
        <v>7172394.4189583333</v>
      </c>
      <c r="AB670" s="19">
        <f t="shared" si="146"/>
        <v>421905.55449999997</v>
      </c>
      <c r="AC670" s="19">
        <f t="shared" si="147"/>
        <v>6750488.8644583337</v>
      </c>
      <c r="AD670" s="19">
        <f t="shared" si="148"/>
        <v>421905.55449999997</v>
      </c>
      <c r="AE670" s="19">
        <f t="shared" si="149"/>
        <v>6328583.3099583341</v>
      </c>
      <c r="AF670" s="19">
        <f t="shared" si="150"/>
        <v>421905.55449999997</v>
      </c>
      <c r="AG670" s="19">
        <f t="shared" si="151"/>
        <v>5906677.7554583345</v>
      </c>
      <c r="AH670" s="19">
        <f t="shared" si="152"/>
        <v>421905.55449999997</v>
      </c>
      <c r="AI670" s="19">
        <f t="shared" si="153"/>
        <v>5484772.2009583348</v>
      </c>
      <c r="AJ670" s="19">
        <f t="shared" si="154"/>
        <v>421905.55449999997</v>
      </c>
      <c r="AK670" s="20">
        <f t="shared" si="155"/>
        <v>5062866.6464583352</v>
      </c>
    </row>
    <row r="671" spans="2:37" s="3" customFormat="1" ht="42.75" hidden="1" customHeight="1" outlineLevel="1" x14ac:dyDescent="0.2">
      <c r="B671" s="15" t="s">
        <v>897</v>
      </c>
      <c r="C671" s="16" t="s">
        <v>44</v>
      </c>
      <c r="D671" s="17">
        <v>120</v>
      </c>
      <c r="E671" s="10" t="s">
        <v>100</v>
      </c>
      <c r="F671" s="10"/>
      <c r="G671" s="11" t="s">
        <v>898</v>
      </c>
      <c r="H671" s="18" t="str">
        <f>IFERROR(INDEX(#REF!,MATCH(G671,#REF!,0)),G671)</f>
        <v>КР7964-УК</v>
      </c>
      <c r="I671" s="11" t="s">
        <v>13</v>
      </c>
      <c r="J671" s="11" t="s">
        <v>899</v>
      </c>
      <c r="K671" s="11"/>
      <c r="L671" s="11" t="s">
        <v>13</v>
      </c>
      <c r="M671" s="11">
        <v>0</v>
      </c>
      <c r="N671" s="19">
        <v>2694512.78</v>
      </c>
      <c r="O671" s="19">
        <v>2694512.78</v>
      </c>
      <c r="P671" s="19">
        <v>2694512.78</v>
      </c>
      <c r="Q671" s="19">
        <v>426631.13</v>
      </c>
      <c r="R671" s="13">
        <f t="shared" si="142"/>
        <v>2267881.65</v>
      </c>
      <c r="S671" s="11"/>
      <c r="T671" s="19">
        <v>157179.89000000001</v>
      </c>
      <c r="U671" s="11"/>
      <c r="V671" s="19">
        <v>2694512.78</v>
      </c>
      <c r="W671" s="19">
        <v>583811.02</v>
      </c>
      <c r="X671" s="19">
        <v>2110701.7599999998</v>
      </c>
      <c r="Y671" s="19">
        <f t="shared" si="143"/>
        <v>22454.273166666666</v>
      </c>
      <c r="Z671" s="19">
        <f t="shared" si="144"/>
        <v>269451.25583333336</v>
      </c>
      <c r="AA671" s="19">
        <f t="shared" si="145"/>
        <v>1998430.3941666665</v>
      </c>
      <c r="AB671" s="19">
        <f t="shared" si="146"/>
        <v>269451.27799999999</v>
      </c>
      <c r="AC671" s="19">
        <f t="shared" si="147"/>
        <v>1728979.1161666666</v>
      </c>
      <c r="AD671" s="19">
        <f t="shared" si="148"/>
        <v>269451.27799999999</v>
      </c>
      <c r="AE671" s="19">
        <f t="shared" si="149"/>
        <v>1459527.8381666667</v>
      </c>
      <c r="AF671" s="19">
        <f t="shared" si="150"/>
        <v>269451.27799999999</v>
      </c>
      <c r="AG671" s="19">
        <f t="shared" si="151"/>
        <v>1190076.5601666667</v>
      </c>
      <c r="AH671" s="19">
        <f t="shared" si="152"/>
        <v>269451.27799999999</v>
      </c>
      <c r="AI671" s="19">
        <f t="shared" si="153"/>
        <v>920625.28216666682</v>
      </c>
      <c r="AJ671" s="19">
        <f t="shared" si="154"/>
        <v>269451.27799999999</v>
      </c>
      <c r="AK671" s="20">
        <f t="shared" si="155"/>
        <v>651174.00416666688</v>
      </c>
    </row>
    <row r="672" spans="2:37" s="3" customFormat="1" ht="53.25" hidden="1" customHeight="1" outlineLevel="1" x14ac:dyDescent="0.2">
      <c r="B672" s="15" t="s">
        <v>900</v>
      </c>
      <c r="C672" s="16" t="s">
        <v>44</v>
      </c>
      <c r="D672" s="17">
        <v>120</v>
      </c>
      <c r="E672" s="10" t="s">
        <v>150</v>
      </c>
      <c r="F672" s="10"/>
      <c r="G672" s="11" t="s">
        <v>901</v>
      </c>
      <c r="H672" s="18" t="str">
        <f>IFERROR(INDEX(#REF!,MATCH(G672,#REF!,0)),G672)</f>
        <v>КР_33000000950-УК/1</v>
      </c>
      <c r="I672" s="11" t="s">
        <v>13</v>
      </c>
      <c r="J672" s="11" t="s">
        <v>902</v>
      </c>
      <c r="K672" s="11"/>
      <c r="L672" s="11" t="s">
        <v>13</v>
      </c>
      <c r="M672" s="11">
        <v>0</v>
      </c>
      <c r="N672" s="19">
        <v>2455120.64</v>
      </c>
      <c r="O672" s="19">
        <v>2455120.64</v>
      </c>
      <c r="P672" s="19">
        <v>2455120.64</v>
      </c>
      <c r="Q672" s="19">
        <v>368268.12</v>
      </c>
      <c r="R672" s="13">
        <f t="shared" si="142"/>
        <v>2086852.52</v>
      </c>
      <c r="S672" s="11"/>
      <c r="T672" s="19">
        <v>143215.38</v>
      </c>
      <c r="U672" s="11"/>
      <c r="V672" s="19">
        <v>2455120.64</v>
      </c>
      <c r="W672" s="19">
        <v>511483.5</v>
      </c>
      <c r="X672" s="19">
        <v>1943637.14</v>
      </c>
      <c r="Y672" s="19">
        <f t="shared" si="143"/>
        <v>20459.338666666667</v>
      </c>
      <c r="Z672" s="19">
        <f t="shared" si="144"/>
        <v>245512.07333333333</v>
      </c>
      <c r="AA672" s="19">
        <f t="shared" si="145"/>
        <v>1841340.4466666668</v>
      </c>
      <c r="AB672" s="19">
        <f t="shared" si="146"/>
        <v>245512.06400000001</v>
      </c>
      <c r="AC672" s="19">
        <f t="shared" si="147"/>
        <v>1595828.3826666668</v>
      </c>
      <c r="AD672" s="19">
        <f t="shared" si="148"/>
        <v>245512.06400000001</v>
      </c>
      <c r="AE672" s="19">
        <f t="shared" si="149"/>
        <v>1350316.3186666667</v>
      </c>
      <c r="AF672" s="19">
        <f t="shared" si="150"/>
        <v>245512.06400000001</v>
      </c>
      <c r="AG672" s="19">
        <f t="shared" si="151"/>
        <v>1104804.2546666667</v>
      </c>
      <c r="AH672" s="19">
        <f t="shared" si="152"/>
        <v>245512.06400000001</v>
      </c>
      <c r="AI672" s="19">
        <f t="shared" si="153"/>
        <v>859292.19066666672</v>
      </c>
      <c r="AJ672" s="19">
        <f t="shared" si="154"/>
        <v>245512.06400000001</v>
      </c>
      <c r="AK672" s="20">
        <f t="shared" si="155"/>
        <v>613780.12666666671</v>
      </c>
    </row>
    <row r="673" spans="2:37" s="3" customFormat="1" ht="53.25" hidden="1" customHeight="1" outlineLevel="1" x14ac:dyDescent="0.2">
      <c r="B673" s="15" t="s">
        <v>903</v>
      </c>
      <c r="C673" s="16" t="s">
        <v>44</v>
      </c>
      <c r="D673" s="17">
        <v>120</v>
      </c>
      <c r="E673" s="10" t="s">
        <v>904</v>
      </c>
      <c r="F673" s="10" t="s">
        <v>93</v>
      </c>
      <c r="G673" s="21">
        <v>54454</v>
      </c>
      <c r="H673" s="18">
        <f>IFERROR(INDEX(#REF!,MATCH(G673,#REF!,0)),G673)</f>
        <v>54454</v>
      </c>
      <c r="I673" s="11"/>
      <c r="J673" s="11" t="s">
        <v>905</v>
      </c>
      <c r="K673" s="11"/>
      <c r="L673" s="11">
        <v>0</v>
      </c>
      <c r="M673" s="11">
        <v>0</v>
      </c>
      <c r="N673" s="19">
        <v>115840</v>
      </c>
      <c r="O673" s="19">
        <v>294235.17</v>
      </c>
      <c r="P673" s="19">
        <v>294235.17</v>
      </c>
      <c r="Q673" s="19">
        <v>44135.17</v>
      </c>
      <c r="R673" s="13">
        <f t="shared" si="142"/>
        <v>250100</v>
      </c>
      <c r="S673" s="11"/>
      <c r="T673" s="19">
        <v>17163.72</v>
      </c>
      <c r="U673" s="11"/>
      <c r="V673" s="19">
        <v>294235.17</v>
      </c>
      <c r="W673" s="19">
        <v>61298.89</v>
      </c>
      <c r="X673" s="19">
        <v>232936.28</v>
      </c>
      <c r="Y673" s="19">
        <f t="shared" si="143"/>
        <v>2451.95975</v>
      </c>
      <c r="Z673" s="19">
        <f t="shared" si="144"/>
        <v>29423.518750000003</v>
      </c>
      <c r="AA673" s="19">
        <f t="shared" si="145"/>
        <v>220676.48125000001</v>
      </c>
      <c r="AB673" s="19">
        <f t="shared" si="146"/>
        <v>29423.517</v>
      </c>
      <c r="AC673" s="19">
        <f t="shared" si="147"/>
        <v>191252.96425000002</v>
      </c>
      <c r="AD673" s="19">
        <f t="shared" si="148"/>
        <v>29423.517</v>
      </c>
      <c r="AE673" s="19">
        <f t="shared" si="149"/>
        <v>161829.44725000003</v>
      </c>
      <c r="AF673" s="19">
        <f t="shared" si="150"/>
        <v>29423.517</v>
      </c>
      <c r="AG673" s="19">
        <f t="shared" si="151"/>
        <v>132405.93025000003</v>
      </c>
      <c r="AH673" s="19">
        <f t="shared" si="152"/>
        <v>29423.517</v>
      </c>
      <c r="AI673" s="19">
        <f t="shared" si="153"/>
        <v>102982.41325000004</v>
      </c>
      <c r="AJ673" s="19">
        <f t="shared" si="154"/>
        <v>29423.517</v>
      </c>
      <c r="AK673" s="20">
        <f t="shared" si="155"/>
        <v>73558.896250000049</v>
      </c>
    </row>
    <row r="674" spans="2:37" s="3" customFormat="1" ht="74.25" hidden="1" customHeight="1" outlineLevel="1" x14ac:dyDescent="0.2">
      <c r="B674" s="15" t="s">
        <v>906</v>
      </c>
      <c r="C674" s="16" t="s">
        <v>44</v>
      </c>
      <c r="D674" s="17">
        <v>120</v>
      </c>
      <c r="E674" s="10" t="s">
        <v>277</v>
      </c>
      <c r="F674" s="10"/>
      <c r="G674" s="11" t="s">
        <v>907</v>
      </c>
      <c r="H674" s="18" t="str">
        <f>IFERROR(INDEX(#REF!,MATCH(G674,#REF!,0)),G674)</f>
        <v>КР7904-УК ВГОК</v>
      </c>
      <c r="I674" s="11" t="s">
        <v>13</v>
      </c>
      <c r="J674" s="11" t="s">
        <v>908</v>
      </c>
      <c r="K674" s="11"/>
      <c r="L674" s="11" t="s">
        <v>13</v>
      </c>
      <c r="M674" s="11">
        <v>0</v>
      </c>
      <c r="N674" s="19">
        <v>1351471.04</v>
      </c>
      <c r="O674" s="19">
        <v>1351471.04</v>
      </c>
      <c r="P674" s="19">
        <v>1351471.04</v>
      </c>
      <c r="Q674" s="19">
        <v>180196.16</v>
      </c>
      <c r="R674" s="13">
        <f t="shared" si="142"/>
        <v>1171274.8800000001</v>
      </c>
      <c r="S674" s="11"/>
      <c r="T674" s="19">
        <v>78835.820000000007</v>
      </c>
      <c r="U674" s="11"/>
      <c r="V674" s="19">
        <v>1351471.04</v>
      </c>
      <c r="W674" s="19">
        <v>259031.98</v>
      </c>
      <c r="X674" s="19">
        <v>1092439.06</v>
      </c>
      <c r="Y674" s="19">
        <f t="shared" si="143"/>
        <v>11262.258666666667</v>
      </c>
      <c r="Z674" s="19">
        <f t="shared" si="144"/>
        <v>135147.11333333334</v>
      </c>
      <c r="AA674" s="19">
        <f t="shared" si="145"/>
        <v>1036127.7666666668</v>
      </c>
      <c r="AB674" s="19">
        <f t="shared" si="146"/>
        <v>135147.10399999999</v>
      </c>
      <c r="AC674" s="19">
        <f t="shared" si="147"/>
        <v>900980.66266666679</v>
      </c>
      <c r="AD674" s="19">
        <f t="shared" si="148"/>
        <v>135147.10399999999</v>
      </c>
      <c r="AE674" s="19">
        <f t="shared" si="149"/>
        <v>765833.55866666674</v>
      </c>
      <c r="AF674" s="19">
        <f t="shared" si="150"/>
        <v>135147.10399999999</v>
      </c>
      <c r="AG674" s="19">
        <f t="shared" si="151"/>
        <v>630686.45466666669</v>
      </c>
      <c r="AH674" s="19">
        <f t="shared" si="152"/>
        <v>135147.10399999999</v>
      </c>
      <c r="AI674" s="19">
        <f t="shared" si="153"/>
        <v>495539.35066666669</v>
      </c>
      <c r="AJ674" s="19">
        <f t="shared" si="154"/>
        <v>135147.10399999999</v>
      </c>
      <c r="AK674" s="20">
        <f t="shared" si="155"/>
        <v>360392.2466666667</v>
      </c>
    </row>
    <row r="675" spans="2:37" s="3" customFormat="1" ht="74.25" hidden="1" customHeight="1" outlineLevel="1" x14ac:dyDescent="0.2">
      <c r="B675" s="15" t="s">
        <v>909</v>
      </c>
      <c r="C675" s="16" t="s">
        <v>44</v>
      </c>
      <c r="D675" s="17">
        <v>120</v>
      </c>
      <c r="E675" s="10" t="s">
        <v>277</v>
      </c>
      <c r="F675" s="10"/>
      <c r="G675" s="11" t="s">
        <v>910</v>
      </c>
      <c r="H675" s="18" t="str">
        <f>IFERROR(INDEX(#REF!,MATCH(G675,#REF!,0)),G675)</f>
        <v>КР7906-УК ВГОК</v>
      </c>
      <c r="I675" s="11" t="s">
        <v>13</v>
      </c>
      <c r="J675" s="11" t="s">
        <v>911</v>
      </c>
      <c r="K675" s="11"/>
      <c r="L675" s="11" t="s">
        <v>13</v>
      </c>
      <c r="M675" s="11">
        <v>0</v>
      </c>
      <c r="N675" s="19">
        <v>749271.06</v>
      </c>
      <c r="O675" s="19">
        <v>749271.06</v>
      </c>
      <c r="P675" s="19">
        <v>749271.06</v>
      </c>
      <c r="Q675" s="19">
        <v>93658.95</v>
      </c>
      <c r="R675" s="13">
        <f t="shared" si="142"/>
        <v>655612.1100000001</v>
      </c>
      <c r="S675" s="11"/>
      <c r="T675" s="19">
        <v>43707.51</v>
      </c>
      <c r="U675" s="11"/>
      <c r="V675" s="19">
        <v>749271.06</v>
      </c>
      <c r="W675" s="19">
        <v>137366.46</v>
      </c>
      <c r="X675" s="19">
        <v>611904.6</v>
      </c>
      <c r="Y675" s="19">
        <f t="shared" si="143"/>
        <v>6243.9255000000003</v>
      </c>
      <c r="Z675" s="19">
        <f t="shared" si="144"/>
        <v>74927.137500000012</v>
      </c>
      <c r="AA675" s="19">
        <f t="shared" si="145"/>
        <v>580684.97250000015</v>
      </c>
      <c r="AB675" s="19">
        <f t="shared" si="146"/>
        <v>74927.106</v>
      </c>
      <c r="AC675" s="19">
        <f t="shared" si="147"/>
        <v>505757.86650000012</v>
      </c>
      <c r="AD675" s="19">
        <f t="shared" si="148"/>
        <v>74927.106</v>
      </c>
      <c r="AE675" s="19">
        <f t="shared" si="149"/>
        <v>430830.76050000009</v>
      </c>
      <c r="AF675" s="19">
        <f t="shared" si="150"/>
        <v>74927.106</v>
      </c>
      <c r="AG675" s="19">
        <f t="shared" si="151"/>
        <v>355903.65450000006</v>
      </c>
      <c r="AH675" s="19">
        <f t="shared" si="152"/>
        <v>74927.106</v>
      </c>
      <c r="AI675" s="19">
        <f t="shared" si="153"/>
        <v>280976.54850000003</v>
      </c>
      <c r="AJ675" s="19">
        <f t="shared" si="154"/>
        <v>74927.106</v>
      </c>
      <c r="AK675" s="20">
        <f t="shared" si="155"/>
        <v>206049.44250000003</v>
      </c>
    </row>
    <row r="676" spans="2:37" s="3" customFormat="1" ht="32.25" hidden="1" customHeight="1" outlineLevel="1" x14ac:dyDescent="0.2">
      <c r="B676" s="15" t="s">
        <v>912</v>
      </c>
      <c r="C676" s="16" t="s">
        <v>44</v>
      </c>
      <c r="D676" s="17">
        <v>120</v>
      </c>
      <c r="E676" s="10" t="s">
        <v>913</v>
      </c>
      <c r="F676" s="10"/>
      <c r="G676" s="11" t="s">
        <v>914</v>
      </c>
      <c r="H676" s="18" t="str">
        <f>IFERROR(INDEX(#REF!,MATCH(G676,#REF!,0)),G676)</f>
        <v>КР033000000045</v>
      </c>
      <c r="I676" s="11" t="s">
        <v>13</v>
      </c>
      <c r="J676" s="11" t="s">
        <v>915</v>
      </c>
      <c r="K676" s="11"/>
      <c r="L676" s="11" t="s">
        <v>13</v>
      </c>
      <c r="M676" s="11">
        <v>0</v>
      </c>
      <c r="N676" s="19">
        <v>404330.37</v>
      </c>
      <c r="O676" s="19">
        <v>404330.37</v>
      </c>
      <c r="P676" s="19">
        <v>404330.37</v>
      </c>
      <c r="Q676" s="19">
        <v>50541.3</v>
      </c>
      <c r="R676" s="13">
        <f t="shared" si="142"/>
        <v>353789.07</v>
      </c>
      <c r="S676" s="11"/>
      <c r="T676" s="19">
        <v>23585.94</v>
      </c>
      <c r="U676" s="11"/>
      <c r="V676" s="19">
        <v>404330.37</v>
      </c>
      <c r="W676" s="19">
        <v>74127.240000000005</v>
      </c>
      <c r="X676" s="19">
        <v>330203.13</v>
      </c>
      <c r="Y676" s="19">
        <f t="shared" si="143"/>
        <v>3369.41975</v>
      </c>
      <c r="Z676" s="19">
        <f t="shared" si="144"/>
        <v>40433.03875</v>
      </c>
      <c r="AA676" s="19">
        <f t="shared" si="145"/>
        <v>313356.03125</v>
      </c>
      <c r="AB676" s="19">
        <f t="shared" si="146"/>
        <v>40433.036999999997</v>
      </c>
      <c r="AC676" s="19">
        <f t="shared" si="147"/>
        <v>272922.99424999999</v>
      </c>
      <c r="AD676" s="19">
        <f t="shared" si="148"/>
        <v>40433.036999999997</v>
      </c>
      <c r="AE676" s="19">
        <f t="shared" si="149"/>
        <v>232489.95724999998</v>
      </c>
      <c r="AF676" s="19">
        <f t="shared" si="150"/>
        <v>40433.036999999997</v>
      </c>
      <c r="AG676" s="19">
        <f t="shared" si="151"/>
        <v>192056.92024999997</v>
      </c>
      <c r="AH676" s="19">
        <f t="shared" si="152"/>
        <v>40433.036999999997</v>
      </c>
      <c r="AI676" s="19">
        <f t="shared" si="153"/>
        <v>151623.88324999996</v>
      </c>
      <c r="AJ676" s="19">
        <f t="shared" si="154"/>
        <v>40433.036999999997</v>
      </c>
      <c r="AK676" s="20">
        <f t="shared" si="155"/>
        <v>111190.84624999996</v>
      </c>
    </row>
    <row r="677" spans="2:37" s="3" customFormat="1" ht="42.75" hidden="1" customHeight="1" outlineLevel="1" x14ac:dyDescent="0.2">
      <c r="B677" s="15" t="s">
        <v>916</v>
      </c>
      <c r="C677" s="16" t="s">
        <v>44</v>
      </c>
      <c r="D677" s="17">
        <v>120</v>
      </c>
      <c r="E677" s="10" t="s">
        <v>292</v>
      </c>
      <c r="F677" s="10"/>
      <c r="G677" s="11" t="s">
        <v>917</v>
      </c>
      <c r="H677" s="18" t="str">
        <f>IFERROR(INDEX(#REF!,MATCH(G677,#REF!,0)),G677)</f>
        <v>КР33000000009-УК</v>
      </c>
      <c r="I677" s="11" t="s">
        <v>13</v>
      </c>
      <c r="J677" s="11" t="s">
        <v>918</v>
      </c>
      <c r="K677" s="11"/>
      <c r="L677" s="11" t="s">
        <v>13</v>
      </c>
      <c r="M677" s="11">
        <v>0</v>
      </c>
      <c r="N677" s="19">
        <v>4158119.36</v>
      </c>
      <c r="O677" s="19">
        <v>4158119.36</v>
      </c>
      <c r="P677" s="19">
        <v>4158119.36</v>
      </c>
      <c r="Q677" s="19">
        <v>485113.86</v>
      </c>
      <c r="R677" s="13">
        <f t="shared" si="142"/>
        <v>3673005.5</v>
      </c>
      <c r="S677" s="11"/>
      <c r="T677" s="19">
        <v>242556.93</v>
      </c>
      <c r="U677" s="11"/>
      <c r="V677" s="19">
        <v>4158119.36</v>
      </c>
      <c r="W677" s="19">
        <v>727670.79</v>
      </c>
      <c r="X677" s="19">
        <v>3430448.57</v>
      </c>
      <c r="Y677" s="19">
        <f t="shared" si="143"/>
        <v>34650.994666666666</v>
      </c>
      <c r="Z677" s="19">
        <f t="shared" si="144"/>
        <v>415811.90333333332</v>
      </c>
      <c r="AA677" s="19">
        <f t="shared" si="145"/>
        <v>3257193.5966666667</v>
      </c>
      <c r="AB677" s="19">
        <f t="shared" si="146"/>
        <v>415811.93599999999</v>
      </c>
      <c r="AC677" s="19">
        <f t="shared" si="147"/>
        <v>2841381.6606666669</v>
      </c>
      <c r="AD677" s="19">
        <f t="shared" si="148"/>
        <v>415811.93599999999</v>
      </c>
      <c r="AE677" s="19">
        <f t="shared" si="149"/>
        <v>2425569.7246666672</v>
      </c>
      <c r="AF677" s="19">
        <f t="shared" si="150"/>
        <v>415811.93599999999</v>
      </c>
      <c r="AG677" s="19">
        <f t="shared" si="151"/>
        <v>2009757.7886666672</v>
      </c>
      <c r="AH677" s="19">
        <f t="shared" si="152"/>
        <v>415811.93599999999</v>
      </c>
      <c r="AI677" s="19">
        <f t="shared" si="153"/>
        <v>1593945.8526666672</v>
      </c>
      <c r="AJ677" s="19">
        <f t="shared" si="154"/>
        <v>415811.93599999999</v>
      </c>
      <c r="AK677" s="20">
        <f t="shared" si="155"/>
        <v>1178133.9166666672</v>
      </c>
    </row>
    <row r="678" spans="2:37" s="3" customFormat="1" ht="105.75" hidden="1" customHeight="1" outlineLevel="1" x14ac:dyDescent="0.2">
      <c r="B678" s="15" t="s">
        <v>919</v>
      </c>
      <c r="C678" s="16" t="s">
        <v>44</v>
      </c>
      <c r="D678" s="17">
        <v>60</v>
      </c>
      <c r="E678" s="10" t="s">
        <v>847</v>
      </c>
      <c r="F678" s="10" t="s">
        <v>61</v>
      </c>
      <c r="G678" s="21">
        <v>54787</v>
      </c>
      <c r="H678" s="18">
        <f>IFERROR(INDEX(#REF!,MATCH(G678,#REF!,0)),G678)</f>
        <v>54787</v>
      </c>
      <c r="I678" s="11"/>
      <c r="J678" s="11" t="s">
        <v>920</v>
      </c>
      <c r="K678" s="11"/>
      <c r="L678" s="11" t="s">
        <v>808</v>
      </c>
      <c r="M678" s="11">
        <v>0</v>
      </c>
      <c r="N678" s="19">
        <v>1900000</v>
      </c>
      <c r="O678" s="19">
        <v>1900000</v>
      </c>
      <c r="P678" s="19">
        <v>1900000</v>
      </c>
      <c r="Q678" s="19">
        <v>411666.71</v>
      </c>
      <c r="R678" s="13">
        <f t="shared" si="142"/>
        <v>1488333.29</v>
      </c>
      <c r="S678" s="11"/>
      <c r="T678" s="19">
        <v>221666.69</v>
      </c>
      <c r="U678" s="11"/>
      <c r="V678" s="19">
        <v>1900000</v>
      </c>
      <c r="W678" s="19">
        <v>633333.4</v>
      </c>
      <c r="X678" s="19">
        <v>1266666.6000000001</v>
      </c>
      <c r="Y678" s="19">
        <f t="shared" si="143"/>
        <v>31666.666666666668</v>
      </c>
      <c r="Z678" s="19">
        <f t="shared" si="144"/>
        <v>380000.02333333332</v>
      </c>
      <c r="AA678" s="19">
        <f t="shared" si="145"/>
        <v>1108333.2666666666</v>
      </c>
      <c r="AB678" s="19">
        <f t="shared" si="146"/>
        <v>380000</v>
      </c>
      <c r="AC678" s="19">
        <f t="shared" si="147"/>
        <v>728333.2666666666</v>
      </c>
      <c r="AD678" s="19">
        <f t="shared" si="148"/>
        <v>380000</v>
      </c>
      <c r="AE678" s="19">
        <f t="shared" si="149"/>
        <v>348333.2666666666</v>
      </c>
      <c r="AF678" s="19">
        <f t="shared" si="150"/>
        <v>348333.2666666666</v>
      </c>
      <c r="AG678" s="19">
        <f t="shared" si="151"/>
        <v>0</v>
      </c>
      <c r="AH678" s="19">
        <f t="shared" si="152"/>
        <v>0</v>
      </c>
      <c r="AI678" s="19">
        <f t="shared" si="153"/>
        <v>0</v>
      </c>
      <c r="AJ678" s="19">
        <f t="shared" si="154"/>
        <v>0</v>
      </c>
      <c r="AK678" s="20">
        <f t="shared" si="155"/>
        <v>0</v>
      </c>
    </row>
    <row r="679" spans="2:37" s="3" customFormat="1" ht="32.25" hidden="1" customHeight="1" outlineLevel="1" x14ac:dyDescent="0.2">
      <c r="B679" s="15" t="s">
        <v>921</v>
      </c>
      <c r="C679" s="16" t="s">
        <v>44</v>
      </c>
      <c r="D679" s="17">
        <v>120</v>
      </c>
      <c r="E679" s="10" t="s">
        <v>913</v>
      </c>
      <c r="F679" s="10"/>
      <c r="G679" s="11" t="s">
        <v>922</v>
      </c>
      <c r="H679" s="18" t="str">
        <f>IFERROR(INDEX(#REF!,MATCH(G679,#REF!,0)),G679)</f>
        <v>КР033000000046</v>
      </c>
      <c r="I679" s="11" t="s">
        <v>13</v>
      </c>
      <c r="J679" s="11" t="s">
        <v>923</v>
      </c>
      <c r="K679" s="11"/>
      <c r="L679" s="11" t="s">
        <v>13</v>
      </c>
      <c r="M679" s="11">
        <v>0</v>
      </c>
      <c r="N679" s="19">
        <v>6080966.9000000004</v>
      </c>
      <c r="O679" s="19">
        <v>6080966.9000000004</v>
      </c>
      <c r="P679" s="19">
        <v>6080966.9000000004</v>
      </c>
      <c r="Q679" s="19">
        <v>658771.36</v>
      </c>
      <c r="R679" s="13">
        <f t="shared" si="142"/>
        <v>5422195.54</v>
      </c>
      <c r="S679" s="11"/>
      <c r="T679" s="19">
        <v>354723.04</v>
      </c>
      <c r="U679" s="11"/>
      <c r="V679" s="19">
        <v>6080966.9000000004</v>
      </c>
      <c r="W679" s="19">
        <v>1013494.4</v>
      </c>
      <c r="X679" s="19">
        <v>5067472.5</v>
      </c>
      <c r="Y679" s="19">
        <f t="shared" si="143"/>
        <v>50674.724166666667</v>
      </c>
      <c r="Z679" s="19">
        <f t="shared" si="144"/>
        <v>608096.66083333339</v>
      </c>
      <c r="AA679" s="19">
        <f t="shared" si="145"/>
        <v>4814098.8791666664</v>
      </c>
      <c r="AB679" s="19">
        <f t="shared" si="146"/>
        <v>608096.68999999994</v>
      </c>
      <c r="AC679" s="19">
        <f t="shared" si="147"/>
        <v>4206002.1891666669</v>
      </c>
      <c r="AD679" s="19">
        <f t="shared" si="148"/>
        <v>608096.68999999994</v>
      </c>
      <c r="AE679" s="19">
        <f t="shared" si="149"/>
        <v>3597905.499166667</v>
      </c>
      <c r="AF679" s="19">
        <f t="shared" si="150"/>
        <v>608096.68999999994</v>
      </c>
      <c r="AG679" s="19">
        <f t="shared" si="151"/>
        <v>2989808.8091666671</v>
      </c>
      <c r="AH679" s="19">
        <f t="shared" si="152"/>
        <v>608096.68999999994</v>
      </c>
      <c r="AI679" s="19">
        <f t="shared" si="153"/>
        <v>2381712.1191666671</v>
      </c>
      <c r="AJ679" s="19">
        <f t="shared" si="154"/>
        <v>608096.68999999994</v>
      </c>
      <c r="AK679" s="20">
        <f t="shared" si="155"/>
        <v>1773615.4291666672</v>
      </c>
    </row>
    <row r="680" spans="2:37" s="3" customFormat="1" ht="42.75" hidden="1" customHeight="1" outlineLevel="1" x14ac:dyDescent="0.2">
      <c r="B680" s="15" t="s">
        <v>924</v>
      </c>
      <c r="C680" s="16" t="s">
        <v>44</v>
      </c>
      <c r="D680" s="17">
        <v>180</v>
      </c>
      <c r="E680" s="10" t="s">
        <v>877</v>
      </c>
      <c r="F680" s="10" t="s">
        <v>86</v>
      </c>
      <c r="G680" s="21">
        <v>54857</v>
      </c>
      <c r="H680" s="18">
        <f>IFERROR(INDEX(#REF!,MATCH(G680,#REF!,0)),G680)</f>
        <v>54857</v>
      </c>
      <c r="I680" s="11"/>
      <c r="J680" s="11" t="s">
        <v>923</v>
      </c>
      <c r="K680" s="11"/>
      <c r="L680" s="11" t="s">
        <v>808</v>
      </c>
      <c r="M680" s="11">
        <v>0</v>
      </c>
      <c r="N680" s="19">
        <v>3005386.2</v>
      </c>
      <c r="O680" s="19">
        <v>3315664.7</v>
      </c>
      <c r="P680" s="19">
        <v>3315664.7</v>
      </c>
      <c r="Q680" s="19">
        <v>239464.7</v>
      </c>
      <c r="R680" s="13">
        <f t="shared" si="142"/>
        <v>3076200</v>
      </c>
      <c r="S680" s="11"/>
      <c r="T680" s="19">
        <v>128942.52</v>
      </c>
      <c r="U680" s="11"/>
      <c r="V680" s="19">
        <v>3315664.7</v>
      </c>
      <c r="W680" s="19">
        <v>368407.22</v>
      </c>
      <c r="X680" s="19">
        <v>2947257.48</v>
      </c>
      <c r="Y680" s="19">
        <f t="shared" si="143"/>
        <v>18420.359444444446</v>
      </c>
      <c r="Z680" s="19">
        <f t="shared" si="144"/>
        <v>221044.31722222222</v>
      </c>
      <c r="AA680" s="19">
        <f t="shared" si="145"/>
        <v>2855155.6827777778</v>
      </c>
      <c r="AB680" s="19">
        <f t="shared" si="146"/>
        <v>221044.31333333335</v>
      </c>
      <c r="AC680" s="19">
        <f t="shared" si="147"/>
        <v>2634111.3694444443</v>
      </c>
      <c r="AD680" s="19">
        <f t="shared" si="148"/>
        <v>221044.31333333335</v>
      </c>
      <c r="AE680" s="19">
        <f t="shared" si="149"/>
        <v>2413067.0561111108</v>
      </c>
      <c r="AF680" s="19">
        <f t="shared" si="150"/>
        <v>221044.31333333335</v>
      </c>
      <c r="AG680" s="19">
        <f t="shared" si="151"/>
        <v>2192022.7427777774</v>
      </c>
      <c r="AH680" s="19">
        <f t="shared" si="152"/>
        <v>221044.31333333335</v>
      </c>
      <c r="AI680" s="19">
        <f t="shared" si="153"/>
        <v>1970978.4294444439</v>
      </c>
      <c r="AJ680" s="19">
        <f t="shared" si="154"/>
        <v>221044.31333333335</v>
      </c>
      <c r="AK680" s="20">
        <f t="shared" si="155"/>
        <v>1749934.1161111104</v>
      </c>
    </row>
    <row r="681" spans="2:37" s="3" customFormat="1" ht="42.75" hidden="1" customHeight="1" outlineLevel="1" x14ac:dyDescent="0.2">
      <c r="B681" s="15" t="s">
        <v>925</v>
      </c>
      <c r="C681" s="16" t="s">
        <v>44</v>
      </c>
      <c r="D681" s="17">
        <v>180</v>
      </c>
      <c r="E681" s="10" t="s">
        <v>877</v>
      </c>
      <c r="F681" s="10" t="s">
        <v>86</v>
      </c>
      <c r="G681" s="21">
        <v>54858</v>
      </c>
      <c r="H681" s="18">
        <f>IFERROR(INDEX(#REF!,MATCH(G681,#REF!,0)),G681)</f>
        <v>54858</v>
      </c>
      <c r="I681" s="11"/>
      <c r="J681" s="11" t="s">
        <v>923</v>
      </c>
      <c r="K681" s="11"/>
      <c r="L681" s="11" t="s">
        <v>808</v>
      </c>
      <c r="M681" s="11">
        <v>0</v>
      </c>
      <c r="N681" s="19">
        <v>1592854.41</v>
      </c>
      <c r="O681" s="19">
        <v>1757317.32</v>
      </c>
      <c r="P681" s="19">
        <v>1757317.32</v>
      </c>
      <c r="Q681" s="19">
        <v>126917.32</v>
      </c>
      <c r="R681" s="13">
        <f t="shared" si="142"/>
        <v>1630400</v>
      </c>
      <c r="S681" s="11"/>
      <c r="T681" s="19">
        <v>68340.09</v>
      </c>
      <c r="U681" s="11"/>
      <c r="V681" s="19">
        <v>1757317.32</v>
      </c>
      <c r="W681" s="19">
        <v>195257.41</v>
      </c>
      <c r="X681" s="19">
        <v>1562059.91</v>
      </c>
      <c r="Y681" s="19">
        <f t="shared" si="143"/>
        <v>9762.8739999999998</v>
      </c>
      <c r="Z681" s="19">
        <f t="shared" si="144"/>
        <v>117154.45999999999</v>
      </c>
      <c r="AA681" s="19">
        <f t="shared" si="145"/>
        <v>1513245.54</v>
      </c>
      <c r="AB681" s="19">
        <f t="shared" si="146"/>
        <v>117154.488</v>
      </c>
      <c r="AC681" s="19">
        <f t="shared" si="147"/>
        <v>1396091.0520000001</v>
      </c>
      <c r="AD681" s="19">
        <f t="shared" si="148"/>
        <v>117154.488</v>
      </c>
      <c r="AE681" s="19">
        <f t="shared" si="149"/>
        <v>1278936.5640000002</v>
      </c>
      <c r="AF681" s="19">
        <f t="shared" si="150"/>
        <v>117154.488</v>
      </c>
      <c r="AG681" s="19">
        <f t="shared" si="151"/>
        <v>1161782.0760000004</v>
      </c>
      <c r="AH681" s="19">
        <f t="shared" si="152"/>
        <v>117154.488</v>
      </c>
      <c r="AI681" s="19">
        <f t="shared" si="153"/>
        <v>1044627.5880000003</v>
      </c>
      <c r="AJ681" s="19">
        <f t="shared" si="154"/>
        <v>117154.488</v>
      </c>
      <c r="AK681" s="20">
        <f t="shared" si="155"/>
        <v>927473.10000000033</v>
      </c>
    </row>
    <row r="682" spans="2:37" s="3" customFormat="1" ht="42.75" hidden="1" customHeight="1" outlineLevel="1" x14ac:dyDescent="0.2">
      <c r="B682" s="15" t="s">
        <v>926</v>
      </c>
      <c r="C682" s="16" t="s">
        <v>44</v>
      </c>
      <c r="D682" s="17">
        <v>180</v>
      </c>
      <c r="E682" s="10" t="s">
        <v>877</v>
      </c>
      <c r="F682" s="10" t="s">
        <v>86</v>
      </c>
      <c r="G682" s="21">
        <v>54859</v>
      </c>
      <c r="H682" s="18">
        <f>IFERROR(INDEX(#REF!,MATCH(G682,#REF!,0)),G682)</f>
        <v>54859</v>
      </c>
      <c r="I682" s="11"/>
      <c r="J682" s="11" t="s">
        <v>923</v>
      </c>
      <c r="K682" s="11"/>
      <c r="L682" s="11" t="s">
        <v>808</v>
      </c>
      <c r="M682" s="11">
        <v>0</v>
      </c>
      <c r="N682" s="19">
        <v>1469251.88</v>
      </c>
      <c r="O682" s="19">
        <v>1620970.07</v>
      </c>
      <c r="P682" s="19">
        <v>1620970.07</v>
      </c>
      <c r="Q682" s="19">
        <v>117070.07</v>
      </c>
      <c r="R682" s="13">
        <f t="shared" si="142"/>
        <v>1503900</v>
      </c>
      <c r="S682" s="11"/>
      <c r="T682" s="19">
        <v>63037.73</v>
      </c>
      <c r="U682" s="11"/>
      <c r="V682" s="19">
        <v>1620970.07</v>
      </c>
      <c r="W682" s="19">
        <v>180107.8</v>
      </c>
      <c r="X682" s="19">
        <v>1440862.27</v>
      </c>
      <c r="Y682" s="19">
        <f t="shared" si="143"/>
        <v>9005.3892777777783</v>
      </c>
      <c r="Z682" s="19">
        <f t="shared" si="144"/>
        <v>108064.6763888889</v>
      </c>
      <c r="AA682" s="19">
        <f t="shared" si="145"/>
        <v>1395835.3236111111</v>
      </c>
      <c r="AB682" s="19">
        <f t="shared" si="146"/>
        <v>108064.67133333333</v>
      </c>
      <c r="AC682" s="19">
        <f t="shared" si="147"/>
        <v>1287770.6522777779</v>
      </c>
      <c r="AD682" s="19">
        <f t="shared" si="148"/>
        <v>108064.67133333333</v>
      </c>
      <c r="AE682" s="19">
        <f t="shared" si="149"/>
        <v>1179705.9809444447</v>
      </c>
      <c r="AF682" s="19">
        <f t="shared" si="150"/>
        <v>108064.67133333333</v>
      </c>
      <c r="AG682" s="19">
        <f t="shared" si="151"/>
        <v>1071641.3096111114</v>
      </c>
      <c r="AH682" s="19">
        <f t="shared" si="152"/>
        <v>108064.67133333333</v>
      </c>
      <c r="AI682" s="19">
        <f t="shared" si="153"/>
        <v>963576.63827777805</v>
      </c>
      <c r="AJ682" s="19">
        <f t="shared" si="154"/>
        <v>108064.67133333333</v>
      </c>
      <c r="AK682" s="20">
        <f t="shared" si="155"/>
        <v>855511.96694444469</v>
      </c>
    </row>
    <row r="683" spans="2:37" s="3" customFormat="1" ht="95.25" hidden="1" customHeight="1" outlineLevel="1" x14ac:dyDescent="0.2">
      <c r="B683" s="15" t="s">
        <v>927</v>
      </c>
      <c r="C683" s="16" t="s">
        <v>44</v>
      </c>
      <c r="D683" s="17">
        <v>180</v>
      </c>
      <c r="E683" s="10" t="s">
        <v>871</v>
      </c>
      <c r="F683" s="10" t="s">
        <v>86</v>
      </c>
      <c r="G683" s="21">
        <v>54860</v>
      </c>
      <c r="H683" s="18">
        <f>IFERROR(INDEX(#REF!,MATCH(G683,#REF!,0)),G683)</f>
        <v>54860</v>
      </c>
      <c r="I683" s="11"/>
      <c r="J683" s="11" t="s">
        <v>923</v>
      </c>
      <c r="K683" s="11"/>
      <c r="L683" s="11" t="s">
        <v>808</v>
      </c>
      <c r="M683" s="11">
        <v>0</v>
      </c>
      <c r="N683" s="19">
        <v>2803034.61</v>
      </c>
      <c r="O683" s="19">
        <v>3092443.05</v>
      </c>
      <c r="P683" s="19">
        <v>3092443.05</v>
      </c>
      <c r="Q683" s="19">
        <v>223343.05</v>
      </c>
      <c r="R683" s="13">
        <f t="shared" si="142"/>
        <v>2869100</v>
      </c>
      <c r="S683" s="11"/>
      <c r="T683" s="19">
        <v>120261.68</v>
      </c>
      <c r="U683" s="11"/>
      <c r="V683" s="19">
        <v>3092443.05</v>
      </c>
      <c r="W683" s="19">
        <v>343604.73</v>
      </c>
      <c r="X683" s="19">
        <v>2748838.32</v>
      </c>
      <c r="Y683" s="19">
        <f t="shared" si="143"/>
        <v>17180.239166666666</v>
      </c>
      <c r="Z683" s="19">
        <f t="shared" si="144"/>
        <v>206162.87583333332</v>
      </c>
      <c r="AA683" s="19">
        <f t="shared" si="145"/>
        <v>2662937.1241666665</v>
      </c>
      <c r="AB683" s="19">
        <f t="shared" si="146"/>
        <v>206162.87</v>
      </c>
      <c r="AC683" s="19">
        <f t="shared" si="147"/>
        <v>2456774.2541666664</v>
      </c>
      <c r="AD683" s="19">
        <f t="shared" si="148"/>
        <v>206162.87</v>
      </c>
      <c r="AE683" s="19">
        <f t="shared" si="149"/>
        <v>2250611.3841666663</v>
      </c>
      <c r="AF683" s="19">
        <f t="shared" si="150"/>
        <v>206162.87</v>
      </c>
      <c r="AG683" s="19">
        <f t="shared" si="151"/>
        <v>2044448.5141666662</v>
      </c>
      <c r="AH683" s="19">
        <f t="shared" si="152"/>
        <v>206162.87</v>
      </c>
      <c r="AI683" s="19">
        <f t="shared" si="153"/>
        <v>1838285.6441666661</v>
      </c>
      <c r="AJ683" s="19">
        <f t="shared" si="154"/>
        <v>206162.87</v>
      </c>
      <c r="AK683" s="20">
        <f t="shared" si="155"/>
        <v>1632122.774166666</v>
      </c>
    </row>
    <row r="684" spans="2:37" s="3" customFormat="1" ht="95.25" hidden="1" customHeight="1" outlineLevel="1" x14ac:dyDescent="0.2">
      <c r="B684" s="15" t="s">
        <v>928</v>
      </c>
      <c r="C684" s="16" t="s">
        <v>44</v>
      </c>
      <c r="D684" s="17">
        <v>180</v>
      </c>
      <c r="E684" s="10" t="s">
        <v>871</v>
      </c>
      <c r="F684" s="10" t="s">
        <v>86</v>
      </c>
      <c r="G684" s="21">
        <v>54861</v>
      </c>
      <c r="H684" s="18">
        <f>IFERROR(INDEX(#REF!,MATCH(G684,#REF!,0)),G684)</f>
        <v>54861</v>
      </c>
      <c r="I684" s="11"/>
      <c r="J684" s="11" t="s">
        <v>923</v>
      </c>
      <c r="K684" s="11"/>
      <c r="L684" s="11" t="s">
        <v>808</v>
      </c>
      <c r="M684" s="11">
        <v>0</v>
      </c>
      <c r="N684" s="19">
        <v>2815082.36</v>
      </c>
      <c r="O684" s="19">
        <v>3105700.55</v>
      </c>
      <c r="P684" s="19">
        <v>3105700.55</v>
      </c>
      <c r="Q684" s="19">
        <v>224300.55</v>
      </c>
      <c r="R684" s="13">
        <f t="shared" si="142"/>
        <v>2881400</v>
      </c>
      <c r="S684" s="11"/>
      <c r="T684" s="19">
        <v>120777.23</v>
      </c>
      <c r="U684" s="11"/>
      <c r="V684" s="19">
        <v>3105700.55</v>
      </c>
      <c r="W684" s="19">
        <v>345077.78</v>
      </c>
      <c r="X684" s="19">
        <v>2760622.77</v>
      </c>
      <c r="Y684" s="19">
        <f t="shared" si="143"/>
        <v>17253.891944444444</v>
      </c>
      <c r="Z684" s="19">
        <f t="shared" si="144"/>
        <v>207046.68972222222</v>
      </c>
      <c r="AA684" s="19">
        <f t="shared" si="145"/>
        <v>2674353.3102777777</v>
      </c>
      <c r="AB684" s="19">
        <f t="shared" si="146"/>
        <v>207046.70333333331</v>
      </c>
      <c r="AC684" s="19">
        <f t="shared" si="147"/>
        <v>2467306.6069444446</v>
      </c>
      <c r="AD684" s="19">
        <f t="shared" si="148"/>
        <v>207046.70333333331</v>
      </c>
      <c r="AE684" s="19">
        <f t="shared" si="149"/>
        <v>2260259.9036111115</v>
      </c>
      <c r="AF684" s="19">
        <f t="shared" si="150"/>
        <v>207046.70333333331</v>
      </c>
      <c r="AG684" s="19">
        <f t="shared" si="151"/>
        <v>2053213.2002777781</v>
      </c>
      <c r="AH684" s="19">
        <f t="shared" si="152"/>
        <v>207046.70333333331</v>
      </c>
      <c r="AI684" s="19">
        <f t="shared" si="153"/>
        <v>1846166.4969444447</v>
      </c>
      <c r="AJ684" s="19">
        <f t="shared" si="154"/>
        <v>207046.70333333331</v>
      </c>
      <c r="AK684" s="20">
        <f t="shared" si="155"/>
        <v>1639119.7936111114</v>
      </c>
    </row>
    <row r="685" spans="2:37" s="3" customFormat="1" ht="42.75" hidden="1" customHeight="1" outlineLevel="1" x14ac:dyDescent="0.2">
      <c r="B685" s="15" t="s">
        <v>929</v>
      </c>
      <c r="C685" s="16" t="s">
        <v>44</v>
      </c>
      <c r="D685" s="17">
        <v>120</v>
      </c>
      <c r="E685" s="10" t="s">
        <v>292</v>
      </c>
      <c r="F685" s="10"/>
      <c r="G685" s="11" t="s">
        <v>930</v>
      </c>
      <c r="H685" s="18" t="str">
        <f>IFERROR(INDEX(#REF!,MATCH(G685,#REF!,0)),G685)</f>
        <v>КР33000000044-УК НТМ</v>
      </c>
      <c r="I685" s="11" t="s">
        <v>13</v>
      </c>
      <c r="J685" s="11" t="s">
        <v>923</v>
      </c>
      <c r="K685" s="11"/>
      <c r="L685" s="11" t="s">
        <v>13</v>
      </c>
      <c r="M685" s="11">
        <v>0</v>
      </c>
      <c r="N685" s="19">
        <v>1182735.4099999999</v>
      </c>
      <c r="O685" s="19">
        <v>1182735.4099999999</v>
      </c>
      <c r="P685" s="19">
        <v>1182735.4099999999</v>
      </c>
      <c r="Q685" s="19">
        <v>128129.69</v>
      </c>
      <c r="R685" s="13">
        <f t="shared" si="142"/>
        <v>1054605.72</v>
      </c>
      <c r="S685" s="11"/>
      <c r="T685" s="19">
        <v>68992.91</v>
      </c>
      <c r="U685" s="11"/>
      <c r="V685" s="19">
        <v>1182735.4099999999</v>
      </c>
      <c r="W685" s="19">
        <v>197122.6</v>
      </c>
      <c r="X685" s="19">
        <v>985612.81</v>
      </c>
      <c r="Y685" s="19">
        <f t="shared" si="143"/>
        <v>9856.1284166666665</v>
      </c>
      <c r="Z685" s="19">
        <f t="shared" si="144"/>
        <v>118273.55208333334</v>
      </c>
      <c r="AA685" s="19">
        <f t="shared" si="145"/>
        <v>936332.1679166666</v>
      </c>
      <c r="AB685" s="19">
        <f t="shared" si="146"/>
        <v>118273.541</v>
      </c>
      <c r="AC685" s="19">
        <f t="shared" si="147"/>
        <v>818058.62691666663</v>
      </c>
      <c r="AD685" s="19">
        <f t="shared" si="148"/>
        <v>118273.541</v>
      </c>
      <c r="AE685" s="19">
        <f t="shared" si="149"/>
        <v>699785.08591666666</v>
      </c>
      <c r="AF685" s="19">
        <f t="shared" si="150"/>
        <v>118273.541</v>
      </c>
      <c r="AG685" s="19">
        <f t="shared" si="151"/>
        <v>581511.54491666669</v>
      </c>
      <c r="AH685" s="19">
        <f t="shared" si="152"/>
        <v>118273.541</v>
      </c>
      <c r="AI685" s="19">
        <f t="shared" si="153"/>
        <v>463238.00391666673</v>
      </c>
      <c r="AJ685" s="19">
        <f t="shared" si="154"/>
        <v>118273.541</v>
      </c>
      <c r="AK685" s="20">
        <f t="shared" si="155"/>
        <v>344964.46291666676</v>
      </c>
    </row>
    <row r="686" spans="2:37" s="3" customFormat="1" ht="74.25" hidden="1" customHeight="1" outlineLevel="1" x14ac:dyDescent="0.2">
      <c r="B686" s="15" t="s">
        <v>931</v>
      </c>
      <c r="C686" s="16" t="s">
        <v>44</v>
      </c>
      <c r="D686" s="17">
        <v>120</v>
      </c>
      <c r="E686" s="10" t="s">
        <v>277</v>
      </c>
      <c r="F686" s="10"/>
      <c r="G686" s="11" t="s">
        <v>932</v>
      </c>
      <c r="H686" s="18" t="str">
        <f>IFERROR(INDEX(#REF!,MATCH(G686,#REF!,0)),G686)</f>
        <v>КР7904-УК ВГОК/1</v>
      </c>
      <c r="I686" s="11" t="s">
        <v>13</v>
      </c>
      <c r="J686" s="11" t="s">
        <v>923</v>
      </c>
      <c r="K686" s="11"/>
      <c r="L686" s="11" t="s">
        <v>13</v>
      </c>
      <c r="M686" s="11">
        <v>0</v>
      </c>
      <c r="N686" s="19">
        <v>1696273.62</v>
      </c>
      <c r="O686" s="19">
        <v>1696273.62</v>
      </c>
      <c r="P686" s="19">
        <v>1696273.62</v>
      </c>
      <c r="Q686" s="19">
        <v>183762.93</v>
      </c>
      <c r="R686" s="13">
        <f t="shared" si="142"/>
        <v>1512510.6900000002</v>
      </c>
      <c r="S686" s="11"/>
      <c r="T686" s="19">
        <v>98949.27</v>
      </c>
      <c r="U686" s="11"/>
      <c r="V686" s="19">
        <v>1696273.62</v>
      </c>
      <c r="W686" s="19">
        <v>282712.2</v>
      </c>
      <c r="X686" s="19">
        <v>1413561.42</v>
      </c>
      <c r="Y686" s="19">
        <f t="shared" si="143"/>
        <v>14135.613500000001</v>
      </c>
      <c r="Z686" s="19">
        <f t="shared" si="144"/>
        <v>169627.33750000002</v>
      </c>
      <c r="AA686" s="19">
        <f t="shared" si="145"/>
        <v>1342883.3525</v>
      </c>
      <c r="AB686" s="19">
        <f t="shared" si="146"/>
        <v>169627.36200000002</v>
      </c>
      <c r="AC686" s="19">
        <f t="shared" si="147"/>
        <v>1173255.9905000001</v>
      </c>
      <c r="AD686" s="19">
        <f t="shared" si="148"/>
        <v>169627.36200000002</v>
      </c>
      <c r="AE686" s="19">
        <f t="shared" si="149"/>
        <v>1003628.6285000001</v>
      </c>
      <c r="AF686" s="19">
        <f t="shared" si="150"/>
        <v>169627.36200000002</v>
      </c>
      <c r="AG686" s="19">
        <f t="shared" si="151"/>
        <v>834001.26650000014</v>
      </c>
      <c r="AH686" s="19">
        <f t="shared" si="152"/>
        <v>169627.36200000002</v>
      </c>
      <c r="AI686" s="19">
        <f t="shared" si="153"/>
        <v>664373.90450000018</v>
      </c>
      <c r="AJ686" s="19">
        <f t="shared" si="154"/>
        <v>169627.36200000002</v>
      </c>
      <c r="AK686" s="20">
        <f t="shared" si="155"/>
        <v>494746.54250000016</v>
      </c>
    </row>
    <row r="687" spans="2:37" s="3" customFormat="1" ht="32.25" hidden="1" customHeight="1" outlineLevel="1" x14ac:dyDescent="0.2">
      <c r="B687" s="15" t="s">
        <v>933</v>
      </c>
      <c r="C687" s="16" t="s">
        <v>44</v>
      </c>
      <c r="D687" s="17">
        <v>120</v>
      </c>
      <c r="E687" s="10" t="s">
        <v>913</v>
      </c>
      <c r="F687" s="10"/>
      <c r="G687" s="11" t="s">
        <v>934</v>
      </c>
      <c r="H687" s="18" t="str">
        <f>IFERROR(INDEX(#REF!,MATCH(G687,#REF!,0)),G687)</f>
        <v>КР033000000054</v>
      </c>
      <c r="I687" s="11" t="s">
        <v>13</v>
      </c>
      <c r="J687" s="11" t="s">
        <v>923</v>
      </c>
      <c r="K687" s="11"/>
      <c r="L687" s="11" t="s">
        <v>13</v>
      </c>
      <c r="M687" s="11">
        <v>0</v>
      </c>
      <c r="N687" s="19">
        <v>498258.63</v>
      </c>
      <c r="O687" s="19">
        <v>498258.63</v>
      </c>
      <c r="P687" s="19">
        <v>498258.63</v>
      </c>
      <c r="Q687" s="19">
        <v>53978.080000000002</v>
      </c>
      <c r="R687" s="13">
        <f t="shared" si="142"/>
        <v>444280.55</v>
      </c>
      <c r="S687" s="11"/>
      <c r="T687" s="19">
        <v>29065.119999999999</v>
      </c>
      <c r="U687" s="11"/>
      <c r="V687" s="19">
        <v>498258.63</v>
      </c>
      <c r="W687" s="19">
        <v>83043.199999999997</v>
      </c>
      <c r="X687" s="19">
        <v>415215.43</v>
      </c>
      <c r="Y687" s="19">
        <f t="shared" si="143"/>
        <v>4152.1552499999998</v>
      </c>
      <c r="Z687" s="19">
        <f t="shared" si="144"/>
        <v>49825.896249999998</v>
      </c>
      <c r="AA687" s="19">
        <f t="shared" si="145"/>
        <v>394454.65375</v>
      </c>
      <c r="AB687" s="19">
        <f t="shared" si="146"/>
        <v>49825.862999999998</v>
      </c>
      <c r="AC687" s="19">
        <f t="shared" si="147"/>
        <v>344628.79074999999</v>
      </c>
      <c r="AD687" s="19">
        <f t="shared" si="148"/>
        <v>49825.862999999998</v>
      </c>
      <c r="AE687" s="19">
        <f t="shared" si="149"/>
        <v>294802.92774999997</v>
      </c>
      <c r="AF687" s="19">
        <f t="shared" si="150"/>
        <v>49825.862999999998</v>
      </c>
      <c r="AG687" s="19">
        <f t="shared" si="151"/>
        <v>244977.06474999996</v>
      </c>
      <c r="AH687" s="19">
        <f t="shared" si="152"/>
        <v>49825.862999999998</v>
      </c>
      <c r="AI687" s="19">
        <f t="shared" si="153"/>
        <v>195151.20174999995</v>
      </c>
      <c r="AJ687" s="19">
        <f t="shared" si="154"/>
        <v>49825.862999999998</v>
      </c>
      <c r="AK687" s="20">
        <f t="shared" si="155"/>
        <v>145325.33874999994</v>
      </c>
    </row>
    <row r="688" spans="2:37" s="3" customFormat="1" ht="126.75" hidden="1" customHeight="1" outlineLevel="1" x14ac:dyDescent="0.2">
      <c r="B688" s="15" t="s">
        <v>935</v>
      </c>
      <c r="C688" s="16" t="s">
        <v>44</v>
      </c>
      <c r="D688" s="17">
        <v>84</v>
      </c>
      <c r="E688" s="10" t="s">
        <v>936</v>
      </c>
      <c r="F688" s="10" t="s">
        <v>57</v>
      </c>
      <c r="G688" s="21">
        <v>54907</v>
      </c>
      <c r="H688" s="18">
        <f>IFERROR(INDEX(#REF!,MATCH(G688,#REF!,0)),G688)</f>
        <v>54907</v>
      </c>
      <c r="I688" s="11"/>
      <c r="J688" s="11" t="s">
        <v>937</v>
      </c>
      <c r="K688" s="11"/>
      <c r="L688" s="11" t="s">
        <v>808</v>
      </c>
      <c r="M688" s="11">
        <v>0</v>
      </c>
      <c r="N688" s="19">
        <v>3550000</v>
      </c>
      <c r="O688" s="19">
        <v>3550000</v>
      </c>
      <c r="P688" s="19">
        <v>3550000</v>
      </c>
      <c r="Q688" s="19">
        <v>507142.8</v>
      </c>
      <c r="R688" s="13">
        <f t="shared" si="142"/>
        <v>3042857.2</v>
      </c>
      <c r="S688" s="11"/>
      <c r="T688" s="19">
        <v>295833.3</v>
      </c>
      <c r="U688" s="11"/>
      <c r="V688" s="19">
        <v>3550000</v>
      </c>
      <c r="W688" s="19">
        <v>802976.1</v>
      </c>
      <c r="X688" s="19">
        <v>2747023.9</v>
      </c>
      <c r="Y688" s="19">
        <f t="shared" si="143"/>
        <v>42261.904761904763</v>
      </c>
      <c r="Z688" s="19">
        <f t="shared" si="144"/>
        <v>507142.82380952383</v>
      </c>
      <c r="AA688" s="19">
        <f t="shared" si="145"/>
        <v>2535714.3761904761</v>
      </c>
      <c r="AB688" s="19">
        <f t="shared" si="146"/>
        <v>507142.85714285716</v>
      </c>
      <c r="AC688" s="19">
        <f t="shared" si="147"/>
        <v>2028571.5190476188</v>
      </c>
      <c r="AD688" s="19">
        <f t="shared" si="148"/>
        <v>507142.85714285716</v>
      </c>
      <c r="AE688" s="19">
        <f t="shared" si="149"/>
        <v>1521428.6619047616</v>
      </c>
      <c r="AF688" s="19">
        <f t="shared" si="150"/>
        <v>507142.85714285716</v>
      </c>
      <c r="AG688" s="19">
        <f t="shared" si="151"/>
        <v>1014285.8047619044</v>
      </c>
      <c r="AH688" s="19">
        <f t="shared" si="152"/>
        <v>507142.85714285716</v>
      </c>
      <c r="AI688" s="19">
        <f t="shared" si="153"/>
        <v>507142.94761904725</v>
      </c>
      <c r="AJ688" s="19">
        <f t="shared" si="154"/>
        <v>507142.85714285716</v>
      </c>
      <c r="AK688" s="20">
        <f t="shared" si="155"/>
        <v>9.0476190089248121E-2</v>
      </c>
    </row>
    <row r="689" spans="2:37" s="3" customFormat="1" ht="74.25" hidden="1" customHeight="1" outlineLevel="1" x14ac:dyDescent="0.2">
      <c r="B689" s="15" t="s">
        <v>938</v>
      </c>
      <c r="C689" s="16" t="s">
        <v>44</v>
      </c>
      <c r="D689" s="17">
        <v>120</v>
      </c>
      <c r="E689" s="10" t="s">
        <v>277</v>
      </c>
      <c r="F689" s="10"/>
      <c r="G689" s="11" t="s">
        <v>939</v>
      </c>
      <c r="H689" s="18" t="str">
        <f>IFERROR(INDEX(#REF!,MATCH(G689,#REF!,0)),G689)</f>
        <v>КР8058-УК ВГОК</v>
      </c>
      <c r="I689" s="11" t="s">
        <v>13</v>
      </c>
      <c r="J689" s="11" t="s">
        <v>940</v>
      </c>
      <c r="K689" s="11"/>
      <c r="L689" s="11" t="s">
        <v>13</v>
      </c>
      <c r="M689" s="11">
        <v>0</v>
      </c>
      <c r="N689" s="19">
        <v>27868.61</v>
      </c>
      <c r="O689" s="19">
        <v>27868.61</v>
      </c>
      <c r="P689" s="19">
        <v>27868.61</v>
      </c>
      <c r="Q689" s="19">
        <v>2786.88</v>
      </c>
      <c r="R689" s="13">
        <f t="shared" si="142"/>
        <v>25081.73</v>
      </c>
      <c r="S689" s="11"/>
      <c r="T689" s="19">
        <v>1625.68</v>
      </c>
      <c r="U689" s="11"/>
      <c r="V689" s="19">
        <v>27868.61</v>
      </c>
      <c r="W689" s="19">
        <v>4412.5600000000004</v>
      </c>
      <c r="X689" s="19">
        <v>23456.05</v>
      </c>
      <c r="Y689" s="19">
        <f t="shared" si="143"/>
        <v>232.23841666666667</v>
      </c>
      <c r="Z689" s="19">
        <f t="shared" si="144"/>
        <v>2786.8720833333336</v>
      </c>
      <c r="AA689" s="19">
        <f t="shared" si="145"/>
        <v>22294.857916666668</v>
      </c>
      <c r="AB689" s="19">
        <f t="shared" si="146"/>
        <v>2786.8609999999999</v>
      </c>
      <c r="AC689" s="19">
        <f t="shared" si="147"/>
        <v>19507.996916666667</v>
      </c>
      <c r="AD689" s="19">
        <f t="shared" si="148"/>
        <v>2786.8609999999999</v>
      </c>
      <c r="AE689" s="19">
        <f t="shared" si="149"/>
        <v>16721.135916666666</v>
      </c>
      <c r="AF689" s="19">
        <f t="shared" si="150"/>
        <v>2786.8609999999999</v>
      </c>
      <c r="AG689" s="19">
        <f t="shared" si="151"/>
        <v>13934.274916666665</v>
      </c>
      <c r="AH689" s="19">
        <f t="shared" si="152"/>
        <v>2786.8609999999999</v>
      </c>
      <c r="AI689" s="19">
        <f t="shared" si="153"/>
        <v>11147.413916666665</v>
      </c>
      <c r="AJ689" s="19">
        <f t="shared" si="154"/>
        <v>2786.8609999999999</v>
      </c>
      <c r="AK689" s="20">
        <f t="shared" si="155"/>
        <v>8360.5529166666638</v>
      </c>
    </row>
    <row r="690" spans="2:37" s="3" customFormat="1" ht="74.25" hidden="1" customHeight="1" outlineLevel="1" x14ac:dyDescent="0.2">
      <c r="B690" s="15" t="s">
        <v>941</v>
      </c>
      <c r="C690" s="16" t="s">
        <v>44</v>
      </c>
      <c r="D690" s="17">
        <v>120</v>
      </c>
      <c r="E690" s="10" t="s">
        <v>277</v>
      </c>
      <c r="F690" s="10"/>
      <c r="G690" s="11" t="s">
        <v>942</v>
      </c>
      <c r="H690" s="18" t="str">
        <f>IFERROR(INDEX(#REF!,MATCH(G690,#REF!,0)),G690)</f>
        <v>КР8064-УК ВГОК</v>
      </c>
      <c r="I690" s="11" t="s">
        <v>13</v>
      </c>
      <c r="J690" s="11" t="s">
        <v>940</v>
      </c>
      <c r="K690" s="11"/>
      <c r="L690" s="11" t="s">
        <v>13</v>
      </c>
      <c r="M690" s="11">
        <v>0</v>
      </c>
      <c r="N690" s="19">
        <v>27868.61</v>
      </c>
      <c r="O690" s="19">
        <v>27868.61</v>
      </c>
      <c r="P690" s="19">
        <v>27868.61</v>
      </c>
      <c r="Q690" s="19">
        <v>2786.88</v>
      </c>
      <c r="R690" s="13">
        <f t="shared" si="142"/>
        <v>25081.73</v>
      </c>
      <c r="S690" s="11"/>
      <c r="T690" s="19">
        <v>1625.68</v>
      </c>
      <c r="U690" s="11"/>
      <c r="V690" s="19">
        <v>27868.61</v>
      </c>
      <c r="W690" s="19">
        <v>4412.5600000000004</v>
      </c>
      <c r="X690" s="19">
        <v>23456.05</v>
      </c>
      <c r="Y690" s="19">
        <f t="shared" si="143"/>
        <v>232.23841666666667</v>
      </c>
      <c r="Z690" s="19">
        <f t="shared" si="144"/>
        <v>2786.8720833333336</v>
      </c>
      <c r="AA690" s="19">
        <f t="shared" si="145"/>
        <v>22294.857916666668</v>
      </c>
      <c r="AB690" s="19">
        <f t="shared" si="146"/>
        <v>2786.8609999999999</v>
      </c>
      <c r="AC690" s="19">
        <f t="shared" si="147"/>
        <v>19507.996916666667</v>
      </c>
      <c r="AD690" s="19">
        <f t="shared" si="148"/>
        <v>2786.8609999999999</v>
      </c>
      <c r="AE690" s="19">
        <f t="shared" si="149"/>
        <v>16721.135916666666</v>
      </c>
      <c r="AF690" s="19">
        <f t="shared" si="150"/>
        <v>2786.8609999999999</v>
      </c>
      <c r="AG690" s="19">
        <f t="shared" si="151"/>
        <v>13934.274916666665</v>
      </c>
      <c r="AH690" s="19">
        <f t="shared" si="152"/>
        <v>2786.8609999999999</v>
      </c>
      <c r="AI690" s="19">
        <f t="shared" si="153"/>
        <v>11147.413916666665</v>
      </c>
      <c r="AJ690" s="19">
        <f t="shared" si="154"/>
        <v>2786.8609999999999</v>
      </c>
      <c r="AK690" s="20">
        <f t="shared" si="155"/>
        <v>8360.5529166666638</v>
      </c>
    </row>
    <row r="691" spans="2:37" s="3" customFormat="1" ht="84.75" hidden="1" customHeight="1" outlineLevel="1" x14ac:dyDescent="0.2">
      <c r="B691" s="15" t="s">
        <v>943</v>
      </c>
      <c r="C691" s="16" t="s">
        <v>44</v>
      </c>
      <c r="D691" s="17">
        <v>120</v>
      </c>
      <c r="E691" s="10" t="s">
        <v>90</v>
      </c>
      <c r="F691" s="10"/>
      <c r="G691" s="11" t="s">
        <v>944</v>
      </c>
      <c r="H691" s="18" t="str">
        <f>IFERROR(INDEX(#REF!,MATCH(G691,#REF!,0)),G691)</f>
        <v>КР000050372</v>
      </c>
      <c r="I691" s="11" t="s">
        <v>13</v>
      </c>
      <c r="J691" s="11" t="s">
        <v>940</v>
      </c>
      <c r="K691" s="11"/>
      <c r="L691" s="11" t="s">
        <v>13</v>
      </c>
      <c r="M691" s="11">
        <v>0</v>
      </c>
      <c r="N691" s="19">
        <v>10714680.199999999</v>
      </c>
      <c r="O691" s="19">
        <v>10714680.199999999</v>
      </c>
      <c r="P691" s="19">
        <v>10714680.199999999</v>
      </c>
      <c r="Q691" s="19">
        <v>1071468</v>
      </c>
      <c r="R691" s="13">
        <f t="shared" si="142"/>
        <v>9643212.1999999993</v>
      </c>
      <c r="S691" s="11"/>
      <c r="T691" s="19">
        <v>625023</v>
      </c>
      <c r="U691" s="11"/>
      <c r="V691" s="19">
        <v>10714680.199999999</v>
      </c>
      <c r="W691" s="19">
        <v>1696491</v>
      </c>
      <c r="X691" s="19">
        <v>9018189.1999999993</v>
      </c>
      <c r="Y691" s="19">
        <f t="shared" si="143"/>
        <v>89289.001666666663</v>
      </c>
      <c r="Z691" s="19">
        <f t="shared" si="144"/>
        <v>1071468.0083333333</v>
      </c>
      <c r="AA691" s="19">
        <f t="shared" si="145"/>
        <v>8571744.1916666664</v>
      </c>
      <c r="AB691" s="19">
        <f t="shared" si="146"/>
        <v>1071468.02</v>
      </c>
      <c r="AC691" s="19">
        <f t="shared" si="147"/>
        <v>7500276.1716666669</v>
      </c>
      <c r="AD691" s="19">
        <f t="shared" si="148"/>
        <v>1071468.02</v>
      </c>
      <c r="AE691" s="19">
        <f t="shared" si="149"/>
        <v>6428808.1516666673</v>
      </c>
      <c r="AF691" s="19">
        <f t="shared" si="150"/>
        <v>1071468.02</v>
      </c>
      <c r="AG691" s="19">
        <f t="shared" si="151"/>
        <v>5357340.1316666678</v>
      </c>
      <c r="AH691" s="19">
        <f t="shared" si="152"/>
        <v>1071468.02</v>
      </c>
      <c r="AI691" s="19">
        <f t="shared" si="153"/>
        <v>4285872.1116666682</v>
      </c>
      <c r="AJ691" s="19">
        <f t="shared" si="154"/>
        <v>1071468.02</v>
      </c>
      <c r="AK691" s="20">
        <f t="shared" si="155"/>
        <v>3214404.0916666682</v>
      </c>
    </row>
    <row r="692" spans="2:37" s="3" customFormat="1" ht="74.25" hidden="1" customHeight="1" outlineLevel="1" x14ac:dyDescent="0.2">
      <c r="B692" s="15" t="s">
        <v>945</v>
      </c>
      <c r="C692" s="16" t="s">
        <v>44</v>
      </c>
      <c r="D692" s="17">
        <v>120</v>
      </c>
      <c r="E692" s="10" t="s">
        <v>277</v>
      </c>
      <c r="F692" s="10"/>
      <c r="G692" s="11" t="s">
        <v>946</v>
      </c>
      <c r="H692" s="18" t="str">
        <f>IFERROR(INDEX(#REF!,MATCH(G692,#REF!,0)),G692)</f>
        <v>КР8525-УК ВГОК</v>
      </c>
      <c r="I692" s="11" t="s">
        <v>13</v>
      </c>
      <c r="J692" s="11" t="s">
        <v>940</v>
      </c>
      <c r="K692" s="11"/>
      <c r="L692" s="11" t="s">
        <v>13</v>
      </c>
      <c r="M692" s="11">
        <v>0</v>
      </c>
      <c r="N692" s="19">
        <v>858910.37</v>
      </c>
      <c r="O692" s="19">
        <v>858910.37</v>
      </c>
      <c r="P692" s="19">
        <v>858910.37</v>
      </c>
      <c r="Q692" s="19">
        <v>85891.08</v>
      </c>
      <c r="R692" s="13">
        <f t="shared" si="142"/>
        <v>773019.29</v>
      </c>
      <c r="S692" s="11"/>
      <c r="T692" s="19">
        <v>50103.13</v>
      </c>
      <c r="U692" s="11"/>
      <c r="V692" s="19">
        <v>858910.37</v>
      </c>
      <c r="W692" s="19">
        <v>135994.21</v>
      </c>
      <c r="X692" s="19">
        <v>722916.16</v>
      </c>
      <c r="Y692" s="19">
        <f t="shared" si="143"/>
        <v>7157.586416666667</v>
      </c>
      <c r="Z692" s="19">
        <f t="shared" si="144"/>
        <v>85891.062083333323</v>
      </c>
      <c r="AA692" s="19">
        <f t="shared" si="145"/>
        <v>687128.22791666677</v>
      </c>
      <c r="AB692" s="19">
        <f t="shared" si="146"/>
        <v>85891.037000000011</v>
      </c>
      <c r="AC692" s="19">
        <f t="shared" si="147"/>
        <v>601237.19091666676</v>
      </c>
      <c r="AD692" s="19">
        <f t="shared" si="148"/>
        <v>85891.037000000011</v>
      </c>
      <c r="AE692" s="19">
        <f t="shared" si="149"/>
        <v>515346.15391666675</v>
      </c>
      <c r="AF692" s="19">
        <f t="shared" si="150"/>
        <v>85891.037000000011</v>
      </c>
      <c r="AG692" s="19">
        <f t="shared" si="151"/>
        <v>429455.11691666674</v>
      </c>
      <c r="AH692" s="19">
        <f t="shared" si="152"/>
        <v>85891.037000000011</v>
      </c>
      <c r="AI692" s="19">
        <f t="shared" si="153"/>
        <v>343564.07991666673</v>
      </c>
      <c r="AJ692" s="19">
        <f t="shared" si="154"/>
        <v>85891.037000000011</v>
      </c>
      <c r="AK692" s="20">
        <f t="shared" si="155"/>
        <v>257673.04291666672</v>
      </c>
    </row>
    <row r="693" spans="2:37" s="3" customFormat="1" ht="42.75" hidden="1" customHeight="1" outlineLevel="1" x14ac:dyDescent="0.2">
      <c r="B693" s="15" t="s">
        <v>947</v>
      </c>
      <c r="C693" s="16" t="s">
        <v>44</v>
      </c>
      <c r="D693" s="17">
        <v>120</v>
      </c>
      <c r="E693" s="10" t="s">
        <v>297</v>
      </c>
      <c r="F693" s="10"/>
      <c r="G693" s="11" t="s">
        <v>948</v>
      </c>
      <c r="H693" s="18" t="str">
        <f>IFERROR(INDEX(#REF!,MATCH(G693,#REF!,0)),G693)</f>
        <v>КР33000000057УК НТМК</v>
      </c>
      <c r="I693" s="11" t="s">
        <v>13</v>
      </c>
      <c r="J693" s="11" t="s">
        <v>940</v>
      </c>
      <c r="K693" s="11"/>
      <c r="L693" s="11" t="s">
        <v>13</v>
      </c>
      <c r="M693" s="11">
        <v>0</v>
      </c>
      <c r="N693" s="19">
        <v>186535.05</v>
      </c>
      <c r="O693" s="19">
        <v>186535.05</v>
      </c>
      <c r="P693" s="19">
        <v>186535.05</v>
      </c>
      <c r="Q693" s="19">
        <v>18653.52</v>
      </c>
      <c r="R693" s="13">
        <f t="shared" si="142"/>
        <v>167881.53</v>
      </c>
      <c r="S693" s="11"/>
      <c r="T693" s="19">
        <v>10881.22</v>
      </c>
      <c r="U693" s="11"/>
      <c r="V693" s="19">
        <v>186535.05</v>
      </c>
      <c r="W693" s="19">
        <v>29534.74</v>
      </c>
      <c r="X693" s="19">
        <v>157000.31</v>
      </c>
      <c r="Y693" s="19">
        <f t="shared" si="143"/>
        <v>1554.45875</v>
      </c>
      <c r="Z693" s="19">
        <f t="shared" si="144"/>
        <v>18653.513749999998</v>
      </c>
      <c r="AA693" s="19">
        <f t="shared" si="145"/>
        <v>149228.01624999999</v>
      </c>
      <c r="AB693" s="19">
        <f t="shared" si="146"/>
        <v>18653.505000000001</v>
      </c>
      <c r="AC693" s="19">
        <f t="shared" si="147"/>
        <v>130574.51124999998</v>
      </c>
      <c r="AD693" s="19">
        <f t="shared" si="148"/>
        <v>18653.505000000001</v>
      </c>
      <c r="AE693" s="19">
        <f t="shared" si="149"/>
        <v>111921.00624999998</v>
      </c>
      <c r="AF693" s="19">
        <f t="shared" si="150"/>
        <v>18653.505000000001</v>
      </c>
      <c r="AG693" s="19">
        <f t="shared" si="151"/>
        <v>93267.501249999972</v>
      </c>
      <c r="AH693" s="19">
        <f t="shared" si="152"/>
        <v>18653.505000000001</v>
      </c>
      <c r="AI693" s="19">
        <f t="shared" si="153"/>
        <v>74613.996249999967</v>
      </c>
      <c r="AJ693" s="19">
        <f t="shared" si="154"/>
        <v>18653.505000000001</v>
      </c>
      <c r="AK693" s="20">
        <f t="shared" si="155"/>
        <v>55960.491249999963</v>
      </c>
    </row>
    <row r="694" spans="2:37" s="3" customFormat="1" ht="42.75" hidden="1" customHeight="1" outlineLevel="1" x14ac:dyDescent="0.2">
      <c r="B694" s="15" t="s">
        <v>949</v>
      </c>
      <c r="C694" s="16" t="s">
        <v>44</v>
      </c>
      <c r="D694" s="17">
        <v>120</v>
      </c>
      <c r="E694" s="10" t="s">
        <v>950</v>
      </c>
      <c r="F694" s="10"/>
      <c r="G694" s="11" t="s">
        <v>951</v>
      </c>
      <c r="H694" s="18" t="str">
        <f>IFERROR(INDEX(#REF!,MATCH(G694,#REF!,0)),G694)</f>
        <v>КР54005</v>
      </c>
      <c r="I694" s="11" t="s">
        <v>13</v>
      </c>
      <c r="J694" s="11" t="s">
        <v>940</v>
      </c>
      <c r="K694" s="11"/>
      <c r="L694" s="11" t="s">
        <v>13</v>
      </c>
      <c r="M694" s="11">
        <v>0</v>
      </c>
      <c r="N694" s="19">
        <v>2956163.98</v>
      </c>
      <c r="O694" s="19">
        <v>2956163.98</v>
      </c>
      <c r="P694" s="19">
        <v>2956163.98</v>
      </c>
      <c r="Q694" s="19">
        <v>295616.40000000002</v>
      </c>
      <c r="R694" s="13">
        <f t="shared" si="142"/>
        <v>2660547.58</v>
      </c>
      <c r="S694" s="11"/>
      <c r="T694" s="19">
        <v>172442.9</v>
      </c>
      <c r="U694" s="11"/>
      <c r="V694" s="19">
        <v>2956163.98</v>
      </c>
      <c r="W694" s="19">
        <v>468059.3</v>
      </c>
      <c r="X694" s="19">
        <v>2488104.6800000002</v>
      </c>
      <c r="Y694" s="19">
        <f t="shared" si="143"/>
        <v>24634.699833333332</v>
      </c>
      <c r="Z694" s="19">
        <f t="shared" si="144"/>
        <v>295616.39916666667</v>
      </c>
      <c r="AA694" s="19">
        <f t="shared" si="145"/>
        <v>2364931.1808333332</v>
      </c>
      <c r="AB694" s="19">
        <f t="shared" si="146"/>
        <v>295616.39799999999</v>
      </c>
      <c r="AC694" s="19">
        <f t="shared" si="147"/>
        <v>2069314.7828333331</v>
      </c>
      <c r="AD694" s="19">
        <f t="shared" si="148"/>
        <v>295616.39799999999</v>
      </c>
      <c r="AE694" s="19">
        <f t="shared" si="149"/>
        <v>1773698.3848333331</v>
      </c>
      <c r="AF694" s="19">
        <f t="shared" si="150"/>
        <v>295616.39799999999</v>
      </c>
      <c r="AG694" s="19">
        <f t="shared" si="151"/>
        <v>1478081.986833333</v>
      </c>
      <c r="AH694" s="19">
        <f t="shared" si="152"/>
        <v>295616.39799999999</v>
      </c>
      <c r="AI694" s="19">
        <f t="shared" si="153"/>
        <v>1182465.588833333</v>
      </c>
      <c r="AJ694" s="19">
        <f t="shared" si="154"/>
        <v>295616.39799999999</v>
      </c>
      <c r="AK694" s="20">
        <f t="shared" si="155"/>
        <v>886849.19083333295</v>
      </c>
    </row>
    <row r="695" spans="2:37" s="3" customFormat="1" ht="42.75" hidden="1" customHeight="1" outlineLevel="1" x14ac:dyDescent="0.2">
      <c r="B695" s="15" t="s">
        <v>952</v>
      </c>
      <c r="C695" s="16" t="s">
        <v>44</v>
      </c>
      <c r="D695" s="17">
        <v>120</v>
      </c>
      <c r="E695" s="10" t="s">
        <v>297</v>
      </c>
      <c r="F695" s="10"/>
      <c r="G695" s="11" t="s">
        <v>953</v>
      </c>
      <c r="H695" s="18" t="str">
        <f>IFERROR(INDEX(#REF!,MATCH(G695,#REF!,0)),G695)</f>
        <v>КР33000000056УК НТМК</v>
      </c>
      <c r="I695" s="11" t="s">
        <v>13</v>
      </c>
      <c r="J695" s="11" t="s">
        <v>940</v>
      </c>
      <c r="K695" s="11"/>
      <c r="L695" s="11" t="s">
        <v>13</v>
      </c>
      <c r="M695" s="11">
        <v>0</v>
      </c>
      <c r="N695" s="19">
        <v>462712.33</v>
      </c>
      <c r="O695" s="19">
        <v>462712.33</v>
      </c>
      <c r="P695" s="19">
        <v>462712.33</v>
      </c>
      <c r="Q695" s="19">
        <v>46271.28</v>
      </c>
      <c r="R695" s="13">
        <f t="shared" si="142"/>
        <v>416441.05000000005</v>
      </c>
      <c r="S695" s="11"/>
      <c r="T695" s="19">
        <v>26991.58</v>
      </c>
      <c r="U695" s="11"/>
      <c r="V695" s="19">
        <v>462712.33</v>
      </c>
      <c r="W695" s="19">
        <v>73262.86</v>
      </c>
      <c r="X695" s="19">
        <v>389449.47</v>
      </c>
      <c r="Y695" s="19">
        <f t="shared" si="143"/>
        <v>3855.9360833333335</v>
      </c>
      <c r="Z695" s="19">
        <f t="shared" si="144"/>
        <v>46271.260416666672</v>
      </c>
      <c r="AA695" s="19">
        <f t="shared" si="145"/>
        <v>370169.78958333336</v>
      </c>
      <c r="AB695" s="19">
        <f t="shared" si="146"/>
        <v>46271.233</v>
      </c>
      <c r="AC695" s="19">
        <f t="shared" si="147"/>
        <v>323898.55658333335</v>
      </c>
      <c r="AD695" s="19">
        <f t="shared" si="148"/>
        <v>46271.233</v>
      </c>
      <c r="AE695" s="19">
        <f t="shared" si="149"/>
        <v>277627.32358333335</v>
      </c>
      <c r="AF695" s="19">
        <f t="shared" si="150"/>
        <v>46271.233</v>
      </c>
      <c r="AG695" s="19">
        <f t="shared" si="151"/>
        <v>231356.09058333334</v>
      </c>
      <c r="AH695" s="19">
        <f t="shared" si="152"/>
        <v>46271.233</v>
      </c>
      <c r="AI695" s="19">
        <f t="shared" si="153"/>
        <v>185084.85758333333</v>
      </c>
      <c r="AJ695" s="19">
        <f t="shared" si="154"/>
        <v>46271.233</v>
      </c>
      <c r="AK695" s="20">
        <f t="shared" si="155"/>
        <v>138813.62458333332</v>
      </c>
    </row>
    <row r="696" spans="2:37" s="3" customFormat="1" ht="53.25" hidden="1" customHeight="1" outlineLevel="1" x14ac:dyDescent="0.2">
      <c r="B696" s="15" t="s">
        <v>954</v>
      </c>
      <c r="C696" s="16" t="s">
        <v>44</v>
      </c>
      <c r="D696" s="17">
        <v>120</v>
      </c>
      <c r="E696" s="10" t="s">
        <v>117</v>
      </c>
      <c r="F696" s="10"/>
      <c r="G696" s="11" t="s">
        <v>955</v>
      </c>
      <c r="H696" s="18" t="str">
        <f>IFERROR(INDEX(#REF!,MATCH(G696,#REF!,0)),G696)</f>
        <v>КР033000000611-УК</v>
      </c>
      <c r="I696" s="11" t="s">
        <v>13</v>
      </c>
      <c r="J696" s="11" t="s">
        <v>940</v>
      </c>
      <c r="K696" s="11"/>
      <c r="L696" s="11" t="s">
        <v>13</v>
      </c>
      <c r="M696" s="11">
        <v>0</v>
      </c>
      <c r="N696" s="19">
        <v>211318.21</v>
      </c>
      <c r="O696" s="19">
        <v>211318.21</v>
      </c>
      <c r="P696" s="19">
        <v>211318.21</v>
      </c>
      <c r="Q696" s="19">
        <v>21131.88</v>
      </c>
      <c r="R696" s="13">
        <f t="shared" si="142"/>
        <v>190186.33</v>
      </c>
      <c r="S696" s="11"/>
      <c r="T696" s="19">
        <v>12326.93</v>
      </c>
      <c r="U696" s="11"/>
      <c r="V696" s="19">
        <v>211318.21</v>
      </c>
      <c r="W696" s="19">
        <v>33458.81</v>
      </c>
      <c r="X696" s="19">
        <v>177859.4</v>
      </c>
      <c r="Y696" s="19">
        <f t="shared" si="143"/>
        <v>1760.9850833333333</v>
      </c>
      <c r="Z696" s="19">
        <f t="shared" si="144"/>
        <v>21131.855416666665</v>
      </c>
      <c r="AA696" s="19">
        <f t="shared" si="145"/>
        <v>169054.47458333333</v>
      </c>
      <c r="AB696" s="19">
        <f t="shared" si="146"/>
        <v>21131.821</v>
      </c>
      <c r="AC696" s="19">
        <f t="shared" si="147"/>
        <v>147922.65358333333</v>
      </c>
      <c r="AD696" s="19">
        <f t="shared" si="148"/>
        <v>21131.821</v>
      </c>
      <c r="AE696" s="19">
        <f t="shared" si="149"/>
        <v>126790.83258333334</v>
      </c>
      <c r="AF696" s="19">
        <f t="shared" si="150"/>
        <v>21131.821</v>
      </c>
      <c r="AG696" s="19">
        <f t="shared" si="151"/>
        <v>105659.01158333334</v>
      </c>
      <c r="AH696" s="19">
        <f t="shared" si="152"/>
        <v>21131.821</v>
      </c>
      <c r="AI696" s="19">
        <f t="shared" si="153"/>
        <v>84527.190583333344</v>
      </c>
      <c r="AJ696" s="19">
        <f t="shared" si="154"/>
        <v>21131.821</v>
      </c>
      <c r="AK696" s="20">
        <f t="shared" si="155"/>
        <v>63395.369583333348</v>
      </c>
    </row>
    <row r="697" spans="2:37" s="3" customFormat="1" ht="53.25" hidden="1" customHeight="1" outlineLevel="1" x14ac:dyDescent="0.2">
      <c r="B697" s="15" t="s">
        <v>956</v>
      </c>
      <c r="C697" s="16" t="s">
        <v>44</v>
      </c>
      <c r="D697" s="17">
        <v>120</v>
      </c>
      <c r="E697" s="10" t="s">
        <v>117</v>
      </c>
      <c r="F697" s="10"/>
      <c r="G697" s="11" t="s">
        <v>957</v>
      </c>
      <c r="H697" s="18" t="str">
        <f>IFERROR(INDEX(#REF!,MATCH(G697,#REF!,0)),G697)</f>
        <v>КР33000000228-ук НТМ</v>
      </c>
      <c r="I697" s="11" t="s">
        <v>13</v>
      </c>
      <c r="J697" s="11" t="s">
        <v>958</v>
      </c>
      <c r="K697" s="11"/>
      <c r="L697" s="11" t="s">
        <v>13</v>
      </c>
      <c r="M697" s="11">
        <v>0</v>
      </c>
      <c r="N697" s="19">
        <v>2133202.34</v>
      </c>
      <c r="O697" s="19">
        <v>2133202.34</v>
      </c>
      <c r="P697" s="19">
        <v>2133202.34</v>
      </c>
      <c r="Q697" s="19">
        <v>177766.89</v>
      </c>
      <c r="R697" s="13">
        <f t="shared" si="142"/>
        <v>1955435.4499999997</v>
      </c>
      <c r="S697" s="11"/>
      <c r="T697" s="19">
        <v>124436.83</v>
      </c>
      <c r="U697" s="11"/>
      <c r="V697" s="19">
        <v>2133202.34</v>
      </c>
      <c r="W697" s="19">
        <v>302203.71999999997</v>
      </c>
      <c r="X697" s="19">
        <v>1830998.62</v>
      </c>
      <c r="Y697" s="19">
        <f t="shared" si="143"/>
        <v>17776.686166666666</v>
      </c>
      <c r="Z697" s="19">
        <f t="shared" si="144"/>
        <v>213320.26083333333</v>
      </c>
      <c r="AA697" s="19">
        <f t="shared" si="145"/>
        <v>1742115.1891666665</v>
      </c>
      <c r="AB697" s="19">
        <f t="shared" si="146"/>
        <v>213320.234</v>
      </c>
      <c r="AC697" s="19">
        <f t="shared" si="147"/>
        <v>1528794.9551666665</v>
      </c>
      <c r="AD697" s="19">
        <f t="shared" si="148"/>
        <v>213320.234</v>
      </c>
      <c r="AE697" s="19">
        <f t="shared" si="149"/>
        <v>1315474.7211666666</v>
      </c>
      <c r="AF697" s="19">
        <f t="shared" si="150"/>
        <v>213320.234</v>
      </c>
      <c r="AG697" s="19">
        <f t="shared" si="151"/>
        <v>1102154.4871666667</v>
      </c>
      <c r="AH697" s="19">
        <f t="shared" si="152"/>
        <v>213320.234</v>
      </c>
      <c r="AI697" s="19">
        <f t="shared" si="153"/>
        <v>888834.25316666672</v>
      </c>
      <c r="AJ697" s="19">
        <f t="shared" si="154"/>
        <v>213320.234</v>
      </c>
      <c r="AK697" s="20">
        <f t="shared" si="155"/>
        <v>675514.01916666678</v>
      </c>
    </row>
    <row r="698" spans="2:37" s="3" customFormat="1" ht="84.75" hidden="1" customHeight="1" outlineLevel="1" x14ac:dyDescent="0.2">
      <c r="B698" s="15" t="s">
        <v>959</v>
      </c>
      <c r="C698" s="16" t="s">
        <v>44</v>
      </c>
      <c r="D698" s="17">
        <v>96</v>
      </c>
      <c r="E698" s="10" t="s">
        <v>960</v>
      </c>
      <c r="F698" s="10" t="s">
        <v>93</v>
      </c>
      <c r="G698" s="21">
        <v>55137</v>
      </c>
      <c r="H698" s="18">
        <f>IFERROR(INDEX(#REF!,MATCH(G698,#REF!,0)),G698)</f>
        <v>55137</v>
      </c>
      <c r="I698" s="11"/>
      <c r="J698" s="11" t="s">
        <v>961</v>
      </c>
      <c r="K698" s="11"/>
      <c r="L698" s="11" t="s">
        <v>1312</v>
      </c>
      <c r="M698" s="11">
        <v>0</v>
      </c>
      <c r="N698" s="19">
        <v>126875</v>
      </c>
      <c r="O698" s="19">
        <v>126875</v>
      </c>
      <c r="P698" s="19">
        <v>126875</v>
      </c>
      <c r="Q698" s="19">
        <v>10572.88</v>
      </c>
      <c r="R698" s="13">
        <f t="shared" si="142"/>
        <v>116302.12</v>
      </c>
      <c r="S698" s="11"/>
      <c r="T698" s="19">
        <v>9251.27</v>
      </c>
      <c r="U698" s="11"/>
      <c r="V698" s="19">
        <v>126875</v>
      </c>
      <c r="W698" s="19">
        <v>19824.150000000001</v>
      </c>
      <c r="X698" s="19">
        <v>107050.85</v>
      </c>
      <c r="Y698" s="19">
        <f t="shared" si="143"/>
        <v>1321.6145833333333</v>
      </c>
      <c r="Z698" s="19">
        <f t="shared" si="144"/>
        <v>15859.342916666666</v>
      </c>
      <c r="AA698" s="19">
        <f t="shared" si="145"/>
        <v>100442.77708333333</v>
      </c>
      <c r="AB698" s="19">
        <f t="shared" si="146"/>
        <v>15859.375</v>
      </c>
      <c r="AC698" s="19">
        <f t="shared" si="147"/>
        <v>84583.402083333334</v>
      </c>
      <c r="AD698" s="19">
        <f t="shared" si="148"/>
        <v>15859.375</v>
      </c>
      <c r="AE698" s="19">
        <f t="shared" si="149"/>
        <v>68724.027083333334</v>
      </c>
      <c r="AF698" s="19">
        <f t="shared" si="150"/>
        <v>15859.375</v>
      </c>
      <c r="AG698" s="19">
        <f t="shared" si="151"/>
        <v>52864.652083333334</v>
      </c>
      <c r="AH698" s="19">
        <f t="shared" si="152"/>
        <v>15859.375</v>
      </c>
      <c r="AI698" s="19">
        <f t="shared" si="153"/>
        <v>37005.277083333334</v>
      </c>
      <c r="AJ698" s="19">
        <f t="shared" si="154"/>
        <v>15859.375</v>
      </c>
      <c r="AK698" s="20">
        <f t="shared" si="155"/>
        <v>21145.902083333334</v>
      </c>
    </row>
    <row r="699" spans="2:37" s="3" customFormat="1" ht="42.75" hidden="1" customHeight="1" outlineLevel="1" x14ac:dyDescent="0.2">
      <c r="B699" s="15" t="s">
        <v>962</v>
      </c>
      <c r="C699" s="16" t="s">
        <v>44</v>
      </c>
      <c r="D699" s="17">
        <v>360</v>
      </c>
      <c r="E699" s="10" t="s">
        <v>963</v>
      </c>
      <c r="F699" s="10" t="s">
        <v>964</v>
      </c>
      <c r="G699" s="21">
        <v>55775</v>
      </c>
      <c r="H699" s="18">
        <f>IFERROR(INDEX(#REF!,MATCH(G699,#REF!,0)),G699)</f>
        <v>55775</v>
      </c>
      <c r="I699" s="11"/>
      <c r="J699" s="11" t="s">
        <v>965</v>
      </c>
      <c r="K699" s="11"/>
      <c r="L699" s="11" t="s">
        <v>1211</v>
      </c>
      <c r="M699" s="11">
        <v>0</v>
      </c>
      <c r="N699" s="19">
        <v>2108600</v>
      </c>
      <c r="O699" s="19">
        <v>2497690.13</v>
      </c>
      <c r="P699" s="19">
        <v>2497690.13</v>
      </c>
      <c r="Q699" s="19">
        <v>34690.129999999997</v>
      </c>
      <c r="R699" s="13">
        <f t="shared" si="142"/>
        <v>2463000</v>
      </c>
      <c r="S699" s="11"/>
      <c r="T699" s="19">
        <v>48566.21</v>
      </c>
      <c r="U699" s="11"/>
      <c r="V699" s="19">
        <v>2497690.13</v>
      </c>
      <c r="W699" s="19">
        <v>83256.34</v>
      </c>
      <c r="X699" s="19">
        <v>2414433.79</v>
      </c>
      <c r="Y699" s="19">
        <f t="shared" si="143"/>
        <v>6938.0281388888889</v>
      </c>
      <c r="Z699" s="19">
        <f t="shared" si="144"/>
        <v>83256.350694444438</v>
      </c>
      <c r="AA699" s="19">
        <f t="shared" si="145"/>
        <v>2379743.6493055555</v>
      </c>
      <c r="AB699" s="19">
        <f t="shared" si="146"/>
        <v>83256.337666666659</v>
      </c>
      <c r="AC699" s="19">
        <f t="shared" si="147"/>
        <v>2296487.3116388889</v>
      </c>
      <c r="AD699" s="19">
        <f t="shared" si="148"/>
        <v>83256.337666666659</v>
      </c>
      <c r="AE699" s="19">
        <f t="shared" si="149"/>
        <v>2213230.9739722223</v>
      </c>
      <c r="AF699" s="19">
        <f t="shared" si="150"/>
        <v>83256.337666666659</v>
      </c>
      <c r="AG699" s="19">
        <f t="shared" si="151"/>
        <v>2129974.6363055557</v>
      </c>
      <c r="AH699" s="19">
        <f t="shared" si="152"/>
        <v>83256.337666666659</v>
      </c>
      <c r="AI699" s="19">
        <f t="shared" si="153"/>
        <v>2046718.2986388891</v>
      </c>
      <c r="AJ699" s="19">
        <f t="shared" si="154"/>
        <v>83256.337666666659</v>
      </c>
      <c r="AK699" s="20">
        <f t="shared" si="155"/>
        <v>1963461.9609722225</v>
      </c>
    </row>
    <row r="700" spans="2:37" s="3" customFormat="1" ht="42.75" hidden="1" customHeight="1" outlineLevel="1" x14ac:dyDescent="0.2">
      <c r="B700" s="15" t="s">
        <v>966</v>
      </c>
      <c r="C700" s="16" t="s">
        <v>44</v>
      </c>
      <c r="D700" s="17">
        <v>360</v>
      </c>
      <c r="E700" s="10" t="s">
        <v>963</v>
      </c>
      <c r="F700" s="10" t="s">
        <v>964</v>
      </c>
      <c r="G700" s="21">
        <v>55776</v>
      </c>
      <c r="H700" s="18">
        <f>IFERROR(INDEX(#REF!,MATCH(G700,#REF!,0)),G700)</f>
        <v>55776</v>
      </c>
      <c r="I700" s="11"/>
      <c r="J700" s="11" t="s">
        <v>965</v>
      </c>
      <c r="K700" s="11"/>
      <c r="L700" s="11" t="s">
        <v>1211</v>
      </c>
      <c r="M700" s="11">
        <v>0</v>
      </c>
      <c r="N700" s="19">
        <v>412800</v>
      </c>
      <c r="O700" s="19">
        <v>563831.01</v>
      </c>
      <c r="P700" s="19">
        <v>563831.01</v>
      </c>
      <c r="Q700" s="19">
        <v>7831.01</v>
      </c>
      <c r="R700" s="13">
        <f t="shared" si="142"/>
        <v>556000</v>
      </c>
      <c r="S700" s="11"/>
      <c r="T700" s="19">
        <v>10963.4</v>
      </c>
      <c r="U700" s="11"/>
      <c r="V700" s="19">
        <v>563831.01</v>
      </c>
      <c r="W700" s="19">
        <v>18794.41</v>
      </c>
      <c r="X700" s="19">
        <v>545036.6</v>
      </c>
      <c r="Y700" s="19">
        <f t="shared" si="143"/>
        <v>1566.1972499999999</v>
      </c>
      <c r="Z700" s="19">
        <f t="shared" si="144"/>
        <v>18794.38625</v>
      </c>
      <c r="AA700" s="19">
        <f t="shared" si="145"/>
        <v>537205.61375000002</v>
      </c>
      <c r="AB700" s="19">
        <f t="shared" si="146"/>
        <v>18794.366999999998</v>
      </c>
      <c r="AC700" s="19">
        <f t="shared" si="147"/>
        <v>518411.24675000005</v>
      </c>
      <c r="AD700" s="19">
        <f t="shared" si="148"/>
        <v>18794.366999999998</v>
      </c>
      <c r="AE700" s="19">
        <f t="shared" si="149"/>
        <v>499616.87975000008</v>
      </c>
      <c r="AF700" s="19">
        <f t="shared" si="150"/>
        <v>18794.366999999998</v>
      </c>
      <c r="AG700" s="19">
        <f t="shared" si="151"/>
        <v>480822.51275000011</v>
      </c>
      <c r="AH700" s="19">
        <f t="shared" si="152"/>
        <v>18794.366999999998</v>
      </c>
      <c r="AI700" s="19">
        <f t="shared" si="153"/>
        <v>462028.14575000014</v>
      </c>
      <c r="AJ700" s="19">
        <f t="shared" si="154"/>
        <v>18794.366999999998</v>
      </c>
      <c r="AK700" s="20">
        <f t="shared" si="155"/>
        <v>443233.77875000017</v>
      </c>
    </row>
    <row r="701" spans="2:37" s="3" customFormat="1" ht="42.75" hidden="1" customHeight="1" outlineLevel="1" x14ac:dyDescent="0.2">
      <c r="B701" s="15" t="s">
        <v>967</v>
      </c>
      <c r="C701" s="16" t="s">
        <v>44</v>
      </c>
      <c r="D701" s="17">
        <v>360</v>
      </c>
      <c r="E701" s="10" t="s">
        <v>963</v>
      </c>
      <c r="F701" s="10" t="s">
        <v>964</v>
      </c>
      <c r="G701" s="21">
        <v>55777</v>
      </c>
      <c r="H701" s="18">
        <f>IFERROR(INDEX(#REF!,MATCH(G701,#REF!,0)),G701)</f>
        <v>55777</v>
      </c>
      <c r="I701" s="11"/>
      <c r="J701" s="11" t="s">
        <v>965</v>
      </c>
      <c r="K701" s="11"/>
      <c r="L701" s="11" t="s">
        <v>1211</v>
      </c>
      <c r="M701" s="11">
        <v>0</v>
      </c>
      <c r="N701" s="19">
        <v>389000</v>
      </c>
      <c r="O701" s="19">
        <v>530264.81999999995</v>
      </c>
      <c r="P701" s="19">
        <v>530264.81999999995</v>
      </c>
      <c r="Q701" s="19">
        <v>7364.82</v>
      </c>
      <c r="R701" s="13">
        <f t="shared" si="142"/>
        <v>522899.99999999994</v>
      </c>
      <c r="S701" s="11"/>
      <c r="T701" s="19">
        <v>10310.719999999999</v>
      </c>
      <c r="U701" s="11"/>
      <c r="V701" s="19">
        <v>530264.81999999995</v>
      </c>
      <c r="W701" s="19">
        <v>17675.54</v>
      </c>
      <c r="X701" s="19">
        <v>512589.28</v>
      </c>
      <c r="Y701" s="19">
        <f t="shared" si="143"/>
        <v>1472.9578333333332</v>
      </c>
      <c r="Z701" s="19">
        <f t="shared" si="144"/>
        <v>17675.509166666663</v>
      </c>
      <c r="AA701" s="19">
        <f t="shared" si="145"/>
        <v>505224.49083333329</v>
      </c>
      <c r="AB701" s="19">
        <f t="shared" si="146"/>
        <v>17675.493999999999</v>
      </c>
      <c r="AC701" s="19">
        <f t="shared" si="147"/>
        <v>487548.99683333328</v>
      </c>
      <c r="AD701" s="19">
        <f t="shared" si="148"/>
        <v>17675.493999999999</v>
      </c>
      <c r="AE701" s="19">
        <f t="shared" si="149"/>
        <v>469873.50283333327</v>
      </c>
      <c r="AF701" s="19">
        <f t="shared" si="150"/>
        <v>17675.493999999999</v>
      </c>
      <c r="AG701" s="19">
        <f t="shared" si="151"/>
        <v>452198.00883333327</v>
      </c>
      <c r="AH701" s="19">
        <f t="shared" si="152"/>
        <v>17675.493999999999</v>
      </c>
      <c r="AI701" s="19">
        <f t="shared" si="153"/>
        <v>434522.51483333326</v>
      </c>
      <c r="AJ701" s="19">
        <f t="shared" si="154"/>
        <v>17675.493999999999</v>
      </c>
      <c r="AK701" s="20">
        <f t="shared" si="155"/>
        <v>416847.02083333326</v>
      </c>
    </row>
    <row r="702" spans="2:37" s="3" customFormat="1" ht="42.75" hidden="1" customHeight="1" outlineLevel="1" x14ac:dyDescent="0.2">
      <c r="B702" s="15" t="s">
        <v>968</v>
      </c>
      <c r="C702" s="16" t="s">
        <v>44</v>
      </c>
      <c r="D702" s="17">
        <v>180</v>
      </c>
      <c r="E702" s="10" t="s">
        <v>969</v>
      </c>
      <c r="F702" s="10" t="s">
        <v>86</v>
      </c>
      <c r="G702" s="21">
        <v>55778</v>
      </c>
      <c r="H702" s="18">
        <f>IFERROR(INDEX(#REF!,MATCH(G702,#REF!,0)),G702)</f>
        <v>55778</v>
      </c>
      <c r="I702" s="11"/>
      <c r="J702" s="11" t="s">
        <v>965</v>
      </c>
      <c r="K702" s="11"/>
      <c r="L702" s="11" t="s">
        <v>1312</v>
      </c>
      <c r="M702" s="11" t="s">
        <v>1259</v>
      </c>
      <c r="N702" s="19">
        <v>248300</v>
      </c>
      <c r="O702" s="19">
        <v>856697.06</v>
      </c>
      <c r="P702" s="19">
        <v>856697.06</v>
      </c>
      <c r="Q702" s="19">
        <v>23797.06</v>
      </c>
      <c r="R702" s="13">
        <f t="shared" si="142"/>
        <v>832900</v>
      </c>
      <c r="S702" s="11"/>
      <c r="T702" s="19">
        <v>33316.01</v>
      </c>
      <c r="U702" s="11"/>
      <c r="V702" s="19">
        <v>856697.06</v>
      </c>
      <c r="W702" s="19">
        <v>57113.07</v>
      </c>
      <c r="X702" s="19">
        <v>799583.99</v>
      </c>
      <c r="Y702" s="19">
        <f t="shared" si="143"/>
        <v>4759.4281111111113</v>
      </c>
      <c r="Z702" s="19">
        <f t="shared" si="144"/>
        <v>57113.150555555563</v>
      </c>
      <c r="AA702" s="19">
        <f t="shared" si="145"/>
        <v>775786.84944444441</v>
      </c>
      <c r="AB702" s="19">
        <f t="shared" si="146"/>
        <v>57113.137333333332</v>
      </c>
      <c r="AC702" s="19">
        <f t="shared" si="147"/>
        <v>718673.71211111103</v>
      </c>
      <c r="AD702" s="19">
        <f t="shared" si="148"/>
        <v>57113.137333333332</v>
      </c>
      <c r="AE702" s="19">
        <f t="shared" si="149"/>
        <v>661560.57477777766</v>
      </c>
      <c r="AF702" s="19">
        <f t="shared" si="150"/>
        <v>57113.137333333332</v>
      </c>
      <c r="AG702" s="19">
        <f t="shared" si="151"/>
        <v>604447.43744444428</v>
      </c>
      <c r="AH702" s="19">
        <f t="shared" si="152"/>
        <v>57113.137333333332</v>
      </c>
      <c r="AI702" s="19">
        <f t="shared" si="153"/>
        <v>547334.3001111109</v>
      </c>
      <c r="AJ702" s="19">
        <f t="shared" si="154"/>
        <v>57113.137333333332</v>
      </c>
      <c r="AK702" s="20">
        <f t="shared" si="155"/>
        <v>490221.16277777759</v>
      </c>
    </row>
    <row r="703" spans="2:37" s="3" customFormat="1" ht="42.75" hidden="1" customHeight="1" outlineLevel="1" x14ac:dyDescent="0.2">
      <c r="B703" s="15" t="s">
        <v>970</v>
      </c>
      <c r="C703" s="16" t="s">
        <v>44</v>
      </c>
      <c r="D703" s="17">
        <v>180</v>
      </c>
      <c r="E703" s="10" t="s">
        <v>969</v>
      </c>
      <c r="F703" s="10" t="s">
        <v>86</v>
      </c>
      <c r="G703" s="21">
        <v>55779</v>
      </c>
      <c r="H703" s="18">
        <f>IFERROR(INDEX(#REF!,MATCH(G703,#REF!,0)),G703)</f>
        <v>55779</v>
      </c>
      <c r="I703" s="11"/>
      <c r="J703" s="11" t="s">
        <v>965</v>
      </c>
      <c r="K703" s="11"/>
      <c r="L703" s="11" t="s">
        <v>1211</v>
      </c>
      <c r="M703" s="11" t="s">
        <v>1259</v>
      </c>
      <c r="N703" s="19">
        <v>1992800</v>
      </c>
      <c r="O703" s="19">
        <v>2045005.71</v>
      </c>
      <c r="P703" s="19">
        <v>2045005.71</v>
      </c>
      <c r="Q703" s="19">
        <v>56805.71</v>
      </c>
      <c r="R703" s="13">
        <f t="shared" si="142"/>
        <v>1988200</v>
      </c>
      <c r="S703" s="11"/>
      <c r="T703" s="19">
        <v>79527.98</v>
      </c>
      <c r="U703" s="11"/>
      <c r="V703" s="19">
        <v>2045005.71</v>
      </c>
      <c r="W703" s="19">
        <v>136333.69</v>
      </c>
      <c r="X703" s="19">
        <v>1908672.02</v>
      </c>
      <c r="Y703" s="19">
        <f t="shared" si="143"/>
        <v>11361.142833333333</v>
      </c>
      <c r="Z703" s="19">
        <f t="shared" si="144"/>
        <v>136333.69416666665</v>
      </c>
      <c r="AA703" s="19">
        <f t="shared" si="145"/>
        <v>1851866.3058333334</v>
      </c>
      <c r="AB703" s="19">
        <f t="shared" si="146"/>
        <v>136333.71400000001</v>
      </c>
      <c r="AC703" s="19">
        <f t="shared" si="147"/>
        <v>1715532.5918333335</v>
      </c>
      <c r="AD703" s="19">
        <f t="shared" si="148"/>
        <v>136333.71400000001</v>
      </c>
      <c r="AE703" s="19">
        <f t="shared" si="149"/>
        <v>1579198.8778333336</v>
      </c>
      <c r="AF703" s="19">
        <f t="shared" si="150"/>
        <v>136333.71400000001</v>
      </c>
      <c r="AG703" s="19">
        <f t="shared" si="151"/>
        <v>1442865.1638333336</v>
      </c>
      <c r="AH703" s="19">
        <f t="shared" si="152"/>
        <v>136333.71400000001</v>
      </c>
      <c r="AI703" s="19">
        <f t="shared" si="153"/>
        <v>1306531.4498333337</v>
      </c>
      <c r="AJ703" s="19">
        <f t="shared" si="154"/>
        <v>136333.71400000001</v>
      </c>
      <c r="AK703" s="20">
        <f t="shared" si="155"/>
        <v>1170197.7358333338</v>
      </c>
    </row>
    <row r="704" spans="2:37" s="3" customFormat="1" ht="95.25" hidden="1" customHeight="1" outlineLevel="1" x14ac:dyDescent="0.2">
      <c r="B704" s="15" t="s">
        <v>971</v>
      </c>
      <c r="C704" s="16" t="s">
        <v>44</v>
      </c>
      <c r="D704" s="17">
        <v>240</v>
      </c>
      <c r="E704" s="10" t="s">
        <v>871</v>
      </c>
      <c r="F704" s="10" t="s">
        <v>81</v>
      </c>
      <c r="G704" s="21">
        <v>55781</v>
      </c>
      <c r="H704" s="18">
        <f>IFERROR(INDEX(#REF!,MATCH(G704,#REF!,0)),G704)</f>
        <v>55781</v>
      </c>
      <c r="I704" s="11"/>
      <c r="J704" s="11" t="s">
        <v>965</v>
      </c>
      <c r="K704" s="11"/>
      <c r="L704" s="11" t="s">
        <v>1211</v>
      </c>
      <c r="M704" s="11">
        <v>0</v>
      </c>
      <c r="N704" s="19">
        <v>272200</v>
      </c>
      <c r="O704" s="19">
        <v>654229.82999999996</v>
      </c>
      <c r="P704" s="19">
        <v>654229.82999999996</v>
      </c>
      <c r="Q704" s="19">
        <v>13629.83</v>
      </c>
      <c r="R704" s="13">
        <f t="shared" si="142"/>
        <v>640600</v>
      </c>
      <c r="S704" s="11"/>
      <c r="T704" s="19">
        <v>19081.72</v>
      </c>
      <c r="U704" s="11"/>
      <c r="V704" s="19">
        <v>654229.82999999996</v>
      </c>
      <c r="W704" s="19">
        <v>32711.55</v>
      </c>
      <c r="X704" s="19">
        <v>621518.28</v>
      </c>
      <c r="Y704" s="19">
        <f t="shared" si="143"/>
        <v>2725.957625</v>
      </c>
      <c r="Z704" s="19">
        <f t="shared" si="144"/>
        <v>32711.508125</v>
      </c>
      <c r="AA704" s="19">
        <f t="shared" si="145"/>
        <v>607888.49187499995</v>
      </c>
      <c r="AB704" s="19">
        <f t="shared" si="146"/>
        <v>32711.4915</v>
      </c>
      <c r="AC704" s="19">
        <f t="shared" si="147"/>
        <v>575177.00037499995</v>
      </c>
      <c r="AD704" s="19">
        <f t="shared" si="148"/>
        <v>32711.4915</v>
      </c>
      <c r="AE704" s="19">
        <f t="shared" si="149"/>
        <v>542465.50887499994</v>
      </c>
      <c r="AF704" s="19">
        <f t="shared" si="150"/>
        <v>32711.4915</v>
      </c>
      <c r="AG704" s="19">
        <f t="shared" si="151"/>
        <v>509754.01737499994</v>
      </c>
      <c r="AH704" s="19">
        <f t="shared" si="152"/>
        <v>32711.4915</v>
      </c>
      <c r="AI704" s="19">
        <f t="shared" si="153"/>
        <v>477042.52587499993</v>
      </c>
      <c r="AJ704" s="19">
        <f t="shared" si="154"/>
        <v>32711.4915</v>
      </c>
      <c r="AK704" s="20">
        <f t="shared" si="155"/>
        <v>444331.03437499993</v>
      </c>
    </row>
    <row r="705" spans="2:37" s="3" customFormat="1" ht="53.25" hidden="1" customHeight="1" outlineLevel="1" x14ac:dyDescent="0.2">
      <c r="B705" s="15" t="s">
        <v>972</v>
      </c>
      <c r="C705" s="16" t="s">
        <v>44</v>
      </c>
      <c r="D705" s="17">
        <v>240</v>
      </c>
      <c r="E705" s="10" t="s">
        <v>973</v>
      </c>
      <c r="F705" s="10" t="s">
        <v>81</v>
      </c>
      <c r="G705" s="21">
        <v>55782</v>
      </c>
      <c r="H705" s="18">
        <f>IFERROR(INDEX(#REF!,MATCH(G705,#REF!,0)),G705)</f>
        <v>55782</v>
      </c>
      <c r="I705" s="11"/>
      <c r="J705" s="11" t="s">
        <v>965</v>
      </c>
      <c r="K705" s="11"/>
      <c r="L705" s="11" t="s">
        <v>1211</v>
      </c>
      <c r="M705" s="11">
        <v>0</v>
      </c>
      <c r="N705" s="19">
        <v>2546100</v>
      </c>
      <c r="O705" s="19">
        <v>5051131.91</v>
      </c>
      <c r="P705" s="19">
        <v>5051131.91</v>
      </c>
      <c r="Q705" s="19">
        <v>105231.91</v>
      </c>
      <c r="R705" s="13">
        <f t="shared" si="142"/>
        <v>4945900</v>
      </c>
      <c r="S705" s="11"/>
      <c r="T705" s="19">
        <v>147324.66</v>
      </c>
      <c r="U705" s="11"/>
      <c r="V705" s="19">
        <v>5051131.91</v>
      </c>
      <c r="W705" s="19">
        <v>252556.57</v>
      </c>
      <c r="X705" s="19">
        <v>4798575.34</v>
      </c>
      <c r="Y705" s="19">
        <f t="shared" si="143"/>
        <v>21046.382958333335</v>
      </c>
      <c r="Z705" s="19">
        <f t="shared" si="144"/>
        <v>252556.57479166667</v>
      </c>
      <c r="AA705" s="19">
        <f t="shared" si="145"/>
        <v>4693343.4252083329</v>
      </c>
      <c r="AB705" s="19">
        <f t="shared" si="146"/>
        <v>252556.59550000002</v>
      </c>
      <c r="AC705" s="19">
        <f t="shared" si="147"/>
        <v>4440786.8297083331</v>
      </c>
      <c r="AD705" s="19">
        <f t="shared" si="148"/>
        <v>252556.59550000002</v>
      </c>
      <c r="AE705" s="19">
        <f t="shared" si="149"/>
        <v>4188230.2342083333</v>
      </c>
      <c r="AF705" s="19">
        <f t="shared" si="150"/>
        <v>252556.59550000002</v>
      </c>
      <c r="AG705" s="19">
        <f t="shared" si="151"/>
        <v>3935673.6387083335</v>
      </c>
      <c r="AH705" s="19">
        <f t="shared" si="152"/>
        <v>252556.59550000002</v>
      </c>
      <c r="AI705" s="19">
        <f t="shared" si="153"/>
        <v>3683117.0432083337</v>
      </c>
      <c r="AJ705" s="19">
        <f t="shared" si="154"/>
        <v>252556.59550000002</v>
      </c>
      <c r="AK705" s="20">
        <f t="shared" si="155"/>
        <v>3430560.4477083338</v>
      </c>
    </row>
    <row r="706" spans="2:37" s="3" customFormat="1" ht="53.25" hidden="1" customHeight="1" outlineLevel="1" x14ac:dyDescent="0.2">
      <c r="B706" s="15" t="s">
        <v>974</v>
      </c>
      <c r="C706" s="16" t="s">
        <v>44</v>
      </c>
      <c r="D706" s="17">
        <v>240</v>
      </c>
      <c r="E706" s="10" t="s">
        <v>973</v>
      </c>
      <c r="F706" s="10" t="s">
        <v>81</v>
      </c>
      <c r="G706" s="21">
        <v>55783</v>
      </c>
      <c r="H706" s="18">
        <f>IFERROR(INDEX(#REF!,MATCH(G706,#REF!,0)),G706)</f>
        <v>55783</v>
      </c>
      <c r="I706" s="11"/>
      <c r="J706" s="11" t="s">
        <v>965</v>
      </c>
      <c r="K706" s="11"/>
      <c r="L706" s="11" t="s">
        <v>1211</v>
      </c>
      <c r="M706" s="11">
        <v>0</v>
      </c>
      <c r="N706" s="19">
        <v>512000</v>
      </c>
      <c r="O706" s="19">
        <v>1051812.73</v>
      </c>
      <c r="P706" s="19">
        <v>1051812.73</v>
      </c>
      <c r="Q706" s="19">
        <v>21912.73</v>
      </c>
      <c r="R706" s="13">
        <f t="shared" si="142"/>
        <v>1029900</v>
      </c>
      <c r="S706" s="11"/>
      <c r="T706" s="19">
        <v>30677.85</v>
      </c>
      <c r="U706" s="11"/>
      <c r="V706" s="19">
        <v>1051812.73</v>
      </c>
      <c r="W706" s="19">
        <v>52590.58</v>
      </c>
      <c r="X706" s="19">
        <v>999222.15</v>
      </c>
      <c r="Y706" s="19">
        <f t="shared" si="143"/>
        <v>4382.553041666667</v>
      </c>
      <c r="Z706" s="19">
        <f t="shared" si="144"/>
        <v>52590.615208333329</v>
      </c>
      <c r="AA706" s="19">
        <f t="shared" si="145"/>
        <v>977309.38479166664</v>
      </c>
      <c r="AB706" s="19">
        <f t="shared" si="146"/>
        <v>52590.636500000008</v>
      </c>
      <c r="AC706" s="19">
        <f t="shared" si="147"/>
        <v>924718.74829166662</v>
      </c>
      <c r="AD706" s="19">
        <f t="shared" si="148"/>
        <v>52590.636500000008</v>
      </c>
      <c r="AE706" s="19">
        <f t="shared" si="149"/>
        <v>872128.1117916666</v>
      </c>
      <c r="AF706" s="19">
        <f t="shared" si="150"/>
        <v>52590.636500000008</v>
      </c>
      <c r="AG706" s="19">
        <f t="shared" si="151"/>
        <v>819537.47529166657</v>
      </c>
      <c r="AH706" s="19">
        <f t="shared" si="152"/>
        <v>52590.636500000008</v>
      </c>
      <c r="AI706" s="19">
        <f t="shared" si="153"/>
        <v>766946.83879166655</v>
      </c>
      <c r="AJ706" s="19">
        <f t="shared" si="154"/>
        <v>52590.636500000008</v>
      </c>
      <c r="AK706" s="20">
        <f t="shared" si="155"/>
        <v>714356.20229166653</v>
      </c>
    </row>
    <row r="707" spans="2:37" s="3" customFormat="1" ht="53.25" hidden="1" customHeight="1" outlineLevel="1" x14ac:dyDescent="0.2">
      <c r="B707" s="15" t="s">
        <v>975</v>
      </c>
      <c r="C707" s="16" t="s">
        <v>44</v>
      </c>
      <c r="D707" s="17">
        <v>240</v>
      </c>
      <c r="E707" s="10" t="s">
        <v>973</v>
      </c>
      <c r="F707" s="10" t="s">
        <v>81</v>
      </c>
      <c r="G707" s="21">
        <v>55784</v>
      </c>
      <c r="H707" s="18">
        <f>IFERROR(INDEX(#REF!,MATCH(G707,#REF!,0)),G707)</f>
        <v>55784</v>
      </c>
      <c r="I707" s="11"/>
      <c r="J707" s="11" t="s">
        <v>965</v>
      </c>
      <c r="K707" s="11"/>
      <c r="L707" s="11" t="s">
        <v>1211</v>
      </c>
      <c r="M707" s="11">
        <v>0</v>
      </c>
      <c r="N707" s="19">
        <v>518200</v>
      </c>
      <c r="O707" s="19">
        <v>1049259.6100000001</v>
      </c>
      <c r="P707" s="19">
        <v>1049259.6100000001</v>
      </c>
      <c r="Q707" s="19">
        <v>21859.61</v>
      </c>
      <c r="R707" s="13">
        <f t="shared" si="142"/>
        <v>1027400.0000000001</v>
      </c>
      <c r="S707" s="11"/>
      <c r="T707" s="19">
        <v>30603.439999999999</v>
      </c>
      <c r="U707" s="11"/>
      <c r="V707" s="19">
        <v>1049259.6100000001</v>
      </c>
      <c r="W707" s="19">
        <v>52463.05</v>
      </c>
      <c r="X707" s="19">
        <v>996796.56</v>
      </c>
      <c r="Y707" s="19">
        <f t="shared" si="143"/>
        <v>4371.9150416666671</v>
      </c>
      <c r="Z707" s="19">
        <f t="shared" si="144"/>
        <v>52463.015208333338</v>
      </c>
      <c r="AA707" s="19">
        <f t="shared" si="145"/>
        <v>974936.98479166673</v>
      </c>
      <c r="AB707" s="19">
        <f t="shared" si="146"/>
        <v>52462.980500000005</v>
      </c>
      <c r="AC707" s="19">
        <f t="shared" si="147"/>
        <v>922474.00429166667</v>
      </c>
      <c r="AD707" s="19">
        <f t="shared" si="148"/>
        <v>52462.980500000005</v>
      </c>
      <c r="AE707" s="19">
        <f t="shared" si="149"/>
        <v>870011.02379166661</v>
      </c>
      <c r="AF707" s="19">
        <f t="shared" si="150"/>
        <v>52462.980500000005</v>
      </c>
      <c r="AG707" s="19">
        <f t="shared" si="151"/>
        <v>817548.04329166654</v>
      </c>
      <c r="AH707" s="19">
        <f t="shared" si="152"/>
        <v>52462.980500000005</v>
      </c>
      <c r="AI707" s="19">
        <f t="shared" si="153"/>
        <v>765085.06279166648</v>
      </c>
      <c r="AJ707" s="19">
        <f t="shared" si="154"/>
        <v>52462.980500000005</v>
      </c>
      <c r="AK707" s="20">
        <f t="shared" si="155"/>
        <v>712622.08229166642</v>
      </c>
    </row>
    <row r="708" spans="2:37" s="3" customFormat="1" ht="53.25" hidden="1" customHeight="1" outlineLevel="1" x14ac:dyDescent="0.2">
      <c r="B708" s="15" t="s">
        <v>976</v>
      </c>
      <c r="C708" s="16" t="s">
        <v>44</v>
      </c>
      <c r="D708" s="17">
        <v>240</v>
      </c>
      <c r="E708" s="10" t="s">
        <v>973</v>
      </c>
      <c r="F708" s="10" t="s">
        <v>81</v>
      </c>
      <c r="G708" s="21">
        <v>55791</v>
      </c>
      <c r="H708" s="18">
        <f>IFERROR(INDEX(#REF!,MATCH(G708,#REF!,0)),G708)</f>
        <v>55791</v>
      </c>
      <c r="I708" s="11"/>
      <c r="J708" s="11" t="s">
        <v>977</v>
      </c>
      <c r="K708" s="11"/>
      <c r="L708" s="11" t="s">
        <v>1211</v>
      </c>
      <c r="M708" s="11">
        <v>0</v>
      </c>
      <c r="N708" s="19">
        <v>155163.76</v>
      </c>
      <c r="O708" s="19">
        <v>327727.71000000002</v>
      </c>
      <c r="P708" s="19">
        <v>327727.71000000002</v>
      </c>
      <c r="Q708" s="19">
        <v>6827.71</v>
      </c>
      <c r="R708" s="13">
        <f t="shared" si="142"/>
        <v>320900</v>
      </c>
      <c r="S708" s="11"/>
      <c r="T708" s="19">
        <v>9558.7099999999991</v>
      </c>
      <c r="U708" s="11"/>
      <c r="V708" s="19">
        <v>327727.71000000002</v>
      </c>
      <c r="W708" s="19">
        <v>16386.419999999998</v>
      </c>
      <c r="X708" s="19">
        <v>311341.28999999998</v>
      </c>
      <c r="Y708" s="19">
        <f t="shared" si="143"/>
        <v>1365.5321250000002</v>
      </c>
      <c r="Z708" s="19">
        <f t="shared" si="144"/>
        <v>16386.370625</v>
      </c>
      <c r="AA708" s="19">
        <f t="shared" si="145"/>
        <v>304513.62937500002</v>
      </c>
      <c r="AB708" s="19">
        <f t="shared" si="146"/>
        <v>16386.385500000004</v>
      </c>
      <c r="AC708" s="19">
        <f t="shared" si="147"/>
        <v>288127.24387500004</v>
      </c>
      <c r="AD708" s="19">
        <f t="shared" si="148"/>
        <v>16386.385500000004</v>
      </c>
      <c r="AE708" s="19">
        <f t="shared" si="149"/>
        <v>271740.85837500007</v>
      </c>
      <c r="AF708" s="19">
        <f t="shared" si="150"/>
        <v>16386.385500000004</v>
      </c>
      <c r="AG708" s="19">
        <f t="shared" si="151"/>
        <v>255354.47287500006</v>
      </c>
      <c r="AH708" s="19">
        <f t="shared" si="152"/>
        <v>16386.385500000004</v>
      </c>
      <c r="AI708" s="19">
        <f t="shared" si="153"/>
        <v>238968.08737500006</v>
      </c>
      <c r="AJ708" s="19">
        <f t="shared" si="154"/>
        <v>16386.385500000004</v>
      </c>
      <c r="AK708" s="20">
        <f t="shared" si="155"/>
        <v>222581.70187500006</v>
      </c>
    </row>
    <row r="709" spans="2:37" s="3" customFormat="1" ht="53.25" hidden="1" customHeight="1" outlineLevel="1" x14ac:dyDescent="0.2">
      <c r="B709" s="15" t="s">
        <v>978</v>
      </c>
      <c r="C709" s="16" t="s">
        <v>44</v>
      </c>
      <c r="D709" s="17">
        <v>240</v>
      </c>
      <c r="E709" s="10" t="s">
        <v>973</v>
      </c>
      <c r="F709" s="10" t="s">
        <v>81</v>
      </c>
      <c r="G709" s="21">
        <v>55792</v>
      </c>
      <c r="H709" s="18">
        <f>IFERROR(INDEX(#REF!,MATCH(G709,#REF!,0)),G709)</f>
        <v>55792</v>
      </c>
      <c r="I709" s="11"/>
      <c r="J709" s="11" t="s">
        <v>977</v>
      </c>
      <c r="K709" s="11"/>
      <c r="L709" s="11" t="s">
        <v>1211</v>
      </c>
      <c r="M709" s="11">
        <v>0</v>
      </c>
      <c r="N709" s="19">
        <v>168656.26</v>
      </c>
      <c r="O709" s="19">
        <v>328136.13</v>
      </c>
      <c r="P709" s="19">
        <v>328136.13</v>
      </c>
      <c r="Q709" s="19">
        <v>6836.13</v>
      </c>
      <c r="R709" s="13">
        <f t="shared" si="142"/>
        <v>321300</v>
      </c>
      <c r="S709" s="11"/>
      <c r="T709" s="19">
        <v>9570.61</v>
      </c>
      <c r="U709" s="11"/>
      <c r="V709" s="19">
        <v>328136.13</v>
      </c>
      <c r="W709" s="19">
        <v>16406.740000000002</v>
      </c>
      <c r="X709" s="19">
        <v>311729.39</v>
      </c>
      <c r="Y709" s="19">
        <f t="shared" si="143"/>
        <v>1367.2338750000001</v>
      </c>
      <c r="Z709" s="19">
        <f t="shared" si="144"/>
        <v>16406.779375000002</v>
      </c>
      <c r="AA709" s="19">
        <f t="shared" si="145"/>
        <v>304893.22062500002</v>
      </c>
      <c r="AB709" s="19">
        <f t="shared" si="146"/>
        <v>16406.806500000002</v>
      </c>
      <c r="AC709" s="19">
        <f t="shared" si="147"/>
        <v>288486.41412500001</v>
      </c>
      <c r="AD709" s="19">
        <f t="shared" si="148"/>
        <v>16406.806500000002</v>
      </c>
      <c r="AE709" s="19">
        <f t="shared" si="149"/>
        <v>272079.607625</v>
      </c>
      <c r="AF709" s="19">
        <f t="shared" si="150"/>
        <v>16406.806500000002</v>
      </c>
      <c r="AG709" s="19">
        <f t="shared" si="151"/>
        <v>255672.801125</v>
      </c>
      <c r="AH709" s="19">
        <f t="shared" si="152"/>
        <v>16406.806500000002</v>
      </c>
      <c r="AI709" s="19">
        <f t="shared" si="153"/>
        <v>239265.99462499999</v>
      </c>
      <c r="AJ709" s="19">
        <f t="shared" si="154"/>
        <v>16406.806500000002</v>
      </c>
      <c r="AK709" s="20">
        <f t="shared" si="155"/>
        <v>222859.18812499999</v>
      </c>
    </row>
    <row r="710" spans="2:37" s="3" customFormat="1" ht="53.25" hidden="1" customHeight="1" outlineLevel="1" x14ac:dyDescent="0.2">
      <c r="B710" s="15" t="s">
        <v>979</v>
      </c>
      <c r="C710" s="16" t="s">
        <v>44</v>
      </c>
      <c r="D710" s="17">
        <v>240</v>
      </c>
      <c r="E710" s="10" t="s">
        <v>973</v>
      </c>
      <c r="F710" s="10" t="s">
        <v>81</v>
      </c>
      <c r="G710" s="21">
        <v>55793</v>
      </c>
      <c r="H710" s="18">
        <f>IFERROR(INDEX(#REF!,MATCH(G710,#REF!,0)),G710)</f>
        <v>55793</v>
      </c>
      <c r="I710" s="11"/>
      <c r="J710" s="11" t="s">
        <v>977</v>
      </c>
      <c r="K710" s="11"/>
      <c r="L710" s="11" t="s">
        <v>1211</v>
      </c>
      <c r="M710" s="11">
        <v>0</v>
      </c>
      <c r="N710" s="19">
        <v>168656.26</v>
      </c>
      <c r="O710" s="19">
        <v>174536.15</v>
      </c>
      <c r="P710" s="19">
        <v>174536.15</v>
      </c>
      <c r="Q710" s="19">
        <v>3636.15</v>
      </c>
      <c r="R710" s="13">
        <f t="shared" si="142"/>
        <v>170900</v>
      </c>
      <c r="S710" s="11"/>
      <c r="T710" s="19">
        <v>5090.6099999999997</v>
      </c>
      <c r="U710" s="11"/>
      <c r="V710" s="19">
        <v>174536.15</v>
      </c>
      <c r="W710" s="19">
        <v>8726.76</v>
      </c>
      <c r="X710" s="19">
        <v>165809.39000000001</v>
      </c>
      <c r="Y710" s="19">
        <f t="shared" si="143"/>
        <v>727.23395833333336</v>
      </c>
      <c r="Z710" s="19">
        <f t="shared" si="144"/>
        <v>8726.7797916666659</v>
      </c>
      <c r="AA710" s="19">
        <f t="shared" si="145"/>
        <v>162173.22020833334</v>
      </c>
      <c r="AB710" s="19">
        <f t="shared" si="146"/>
        <v>8726.8075000000008</v>
      </c>
      <c r="AC710" s="19">
        <f t="shared" si="147"/>
        <v>153446.41270833334</v>
      </c>
      <c r="AD710" s="19">
        <f t="shared" si="148"/>
        <v>8726.8075000000008</v>
      </c>
      <c r="AE710" s="19">
        <f t="shared" si="149"/>
        <v>144719.60520833335</v>
      </c>
      <c r="AF710" s="19">
        <f t="shared" si="150"/>
        <v>8726.8075000000008</v>
      </c>
      <c r="AG710" s="19">
        <f t="shared" si="151"/>
        <v>135992.79770833335</v>
      </c>
      <c r="AH710" s="19">
        <f t="shared" si="152"/>
        <v>8726.8075000000008</v>
      </c>
      <c r="AI710" s="19">
        <f t="shared" si="153"/>
        <v>127265.99020833336</v>
      </c>
      <c r="AJ710" s="19">
        <f t="shared" si="154"/>
        <v>8726.8075000000008</v>
      </c>
      <c r="AK710" s="20">
        <f t="shared" si="155"/>
        <v>118539.18270833336</v>
      </c>
    </row>
    <row r="711" spans="2:37" s="3" customFormat="1" ht="42.75" hidden="1" customHeight="1" outlineLevel="1" x14ac:dyDescent="0.2">
      <c r="B711" s="15" t="s">
        <v>980</v>
      </c>
      <c r="C711" s="16" t="s">
        <v>44</v>
      </c>
      <c r="D711" s="17">
        <v>180</v>
      </c>
      <c r="E711" s="10" t="s">
        <v>981</v>
      </c>
      <c r="F711" s="10" t="s">
        <v>86</v>
      </c>
      <c r="G711" s="21">
        <v>55794</v>
      </c>
      <c r="H711" s="18">
        <f>IFERROR(INDEX(#REF!,MATCH(G711,#REF!,0)),G711)</f>
        <v>55794</v>
      </c>
      <c r="I711" s="11"/>
      <c r="J711" s="11" t="s">
        <v>977</v>
      </c>
      <c r="K711" s="11"/>
      <c r="L711" s="11" t="s">
        <v>1312</v>
      </c>
      <c r="M711" s="11" t="s">
        <v>1212</v>
      </c>
      <c r="N711" s="19">
        <v>667679.5</v>
      </c>
      <c r="O711" s="19">
        <v>1785394.28</v>
      </c>
      <c r="P711" s="19">
        <v>1785394.28</v>
      </c>
      <c r="Q711" s="19">
        <v>49594.28</v>
      </c>
      <c r="R711" s="13">
        <f t="shared" si="142"/>
        <v>1735800</v>
      </c>
      <c r="S711" s="11"/>
      <c r="T711" s="19">
        <v>69432.02</v>
      </c>
      <c r="U711" s="11"/>
      <c r="V711" s="19">
        <v>1785394.28</v>
      </c>
      <c r="W711" s="19">
        <v>119026.3</v>
      </c>
      <c r="X711" s="19">
        <v>1666367.98</v>
      </c>
      <c r="Y711" s="19">
        <f t="shared" si="143"/>
        <v>9918.8571111111105</v>
      </c>
      <c r="Z711" s="19">
        <f t="shared" si="144"/>
        <v>119026.30555555556</v>
      </c>
      <c r="AA711" s="19">
        <f t="shared" si="145"/>
        <v>1616773.6944444445</v>
      </c>
      <c r="AB711" s="19">
        <f t="shared" si="146"/>
        <v>119026.28533333333</v>
      </c>
      <c r="AC711" s="19">
        <f t="shared" si="147"/>
        <v>1497747.4091111112</v>
      </c>
      <c r="AD711" s="19">
        <f t="shared" si="148"/>
        <v>119026.28533333333</v>
      </c>
      <c r="AE711" s="19">
        <f t="shared" si="149"/>
        <v>1378721.1237777779</v>
      </c>
      <c r="AF711" s="19">
        <f t="shared" si="150"/>
        <v>119026.28533333333</v>
      </c>
      <c r="AG711" s="19">
        <f t="shared" si="151"/>
        <v>1259694.8384444446</v>
      </c>
      <c r="AH711" s="19">
        <f t="shared" si="152"/>
        <v>119026.28533333333</v>
      </c>
      <c r="AI711" s="19">
        <f t="shared" si="153"/>
        <v>1140668.5531111113</v>
      </c>
      <c r="AJ711" s="19">
        <f t="shared" si="154"/>
        <v>119026.28533333333</v>
      </c>
      <c r="AK711" s="20">
        <f t="shared" si="155"/>
        <v>1021642.267777778</v>
      </c>
    </row>
    <row r="712" spans="2:37" s="3" customFormat="1" ht="42.75" hidden="1" customHeight="1" outlineLevel="1" x14ac:dyDescent="0.2">
      <c r="B712" s="15" t="s">
        <v>982</v>
      </c>
      <c r="C712" s="16" t="s">
        <v>44</v>
      </c>
      <c r="D712" s="17">
        <v>180</v>
      </c>
      <c r="E712" s="10" t="s">
        <v>981</v>
      </c>
      <c r="F712" s="10" t="s">
        <v>86</v>
      </c>
      <c r="G712" s="21">
        <v>55795</v>
      </c>
      <c r="H712" s="18">
        <f>IFERROR(INDEX(#REF!,MATCH(G712,#REF!,0)),G712)</f>
        <v>55795</v>
      </c>
      <c r="I712" s="11"/>
      <c r="J712" s="11" t="s">
        <v>977</v>
      </c>
      <c r="K712" s="11"/>
      <c r="L712" s="11" t="s">
        <v>1312</v>
      </c>
      <c r="M712" s="11" t="s">
        <v>1212</v>
      </c>
      <c r="N712" s="19">
        <v>577757.16</v>
      </c>
      <c r="O712" s="19">
        <v>1656719.97</v>
      </c>
      <c r="P712" s="19">
        <v>1656719.97</v>
      </c>
      <c r="Q712" s="19">
        <v>46019.97</v>
      </c>
      <c r="R712" s="13">
        <f t="shared" si="142"/>
        <v>1610700</v>
      </c>
      <c r="S712" s="11"/>
      <c r="T712" s="19">
        <v>64428</v>
      </c>
      <c r="U712" s="11"/>
      <c r="V712" s="19">
        <v>1656719.97</v>
      </c>
      <c r="W712" s="19">
        <v>110447.97</v>
      </c>
      <c r="X712" s="19">
        <v>1546272</v>
      </c>
      <c r="Y712" s="19">
        <f t="shared" si="143"/>
        <v>9203.9998333333333</v>
      </c>
      <c r="Z712" s="19">
        <f t="shared" si="144"/>
        <v>110447.99916666668</v>
      </c>
      <c r="AA712" s="19">
        <f t="shared" si="145"/>
        <v>1500252.0008333332</v>
      </c>
      <c r="AB712" s="19">
        <f t="shared" si="146"/>
        <v>110447.99799999999</v>
      </c>
      <c r="AC712" s="19">
        <f t="shared" si="147"/>
        <v>1389804.0028333333</v>
      </c>
      <c r="AD712" s="19">
        <f t="shared" si="148"/>
        <v>110447.99799999999</v>
      </c>
      <c r="AE712" s="19">
        <f t="shared" si="149"/>
        <v>1279356.0048333334</v>
      </c>
      <c r="AF712" s="19">
        <f t="shared" si="150"/>
        <v>110447.99799999999</v>
      </c>
      <c r="AG712" s="19">
        <f t="shared" si="151"/>
        <v>1168908.0068333335</v>
      </c>
      <c r="AH712" s="19">
        <f t="shared" si="152"/>
        <v>110447.99799999999</v>
      </c>
      <c r="AI712" s="19">
        <f t="shared" si="153"/>
        <v>1058460.0088333336</v>
      </c>
      <c r="AJ712" s="19">
        <f t="shared" si="154"/>
        <v>110447.99799999999</v>
      </c>
      <c r="AK712" s="20">
        <f t="shared" si="155"/>
        <v>948012.0108333336</v>
      </c>
    </row>
    <row r="713" spans="2:37" s="3" customFormat="1" ht="42.75" hidden="1" customHeight="1" outlineLevel="1" x14ac:dyDescent="0.2">
      <c r="B713" s="15" t="s">
        <v>983</v>
      </c>
      <c r="C713" s="16" t="s">
        <v>44</v>
      </c>
      <c r="D713" s="17">
        <v>180</v>
      </c>
      <c r="E713" s="10" t="s">
        <v>981</v>
      </c>
      <c r="F713" s="10" t="s">
        <v>86</v>
      </c>
      <c r="G713" s="21">
        <v>55796</v>
      </c>
      <c r="H713" s="18">
        <f>IFERROR(INDEX(#REF!,MATCH(G713,#REF!,0)),G713)</f>
        <v>55796</v>
      </c>
      <c r="I713" s="11"/>
      <c r="J713" s="11" t="s">
        <v>977</v>
      </c>
      <c r="K713" s="11"/>
      <c r="L713" s="11" t="s">
        <v>1312</v>
      </c>
      <c r="M713" s="11" t="s">
        <v>1212</v>
      </c>
      <c r="N713" s="19">
        <v>2739813.64</v>
      </c>
      <c r="O713" s="19">
        <v>2802240.02</v>
      </c>
      <c r="P713" s="19">
        <v>2802240.02</v>
      </c>
      <c r="Q713" s="19">
        <v>77840.02</v>
      </c>
      <c r="R713" s="13">
        <f t="shared" si="142"/>
        <v>2724400</v>
      </c>
      <c r="S713" s="11"/>
      <c r="T713" s="19">
        <v>108976</v>
      </c>
      <c r="U713" s="11"/>
      <c r="V713" s="19">
        <v>2802240.02</v>
      </c>
      <c r="W713" s="19">
        <v>186816.02</v>
      </c>
      <c r="X713" s="19">
        <v>2615424</v>
      </c>
      <c r="Y713" s="19">
        <f t="shared" si="143"/>
        <v>15568.000111111111</v>
      </c>
      <c r="Z713" s="19">
        <f t="shared" si="144"/>
        <v>186816.00055555557</v>
      </c>
      <c r="AA713" s="19">
        <f t="shared" si="145"/>
        <v>2537583.9994444447</v>
      </c>
      <c r="AB713" s="19">
        <f t="shared" si="146"/>
        <v>186816.00133333332</v>
      </c>
      <c r="AC713" s="19">
        <f t="shared" si="147"/>
        <v>2350767.9981111111</v>
      </c>
      <c r="AD713" s="19">
        <f t="shared" si="148"/>
        <v>186816.00133333332</v>
      </c>
      <c r="AE713" s="19">
        <f t="shared" si="149"/>
        <v>2163951.9967777776</v>
      </c>
      <c r="AF713" s="19">
        <f t="shared" si="150"/>
        <v>186816.00133333332</v>
      </c>
      <c r="AG713" s="19">
        <f t="shared" si="151"/>
        <v>1977135.9954444442</v>
      </c>
      <c r="AH713" s="19">
        <f t="shared" si="152"/>
        <v>186816.00133333332</v>
      </c>
      <c r="AI713" s="19">
        <f t="shared" si="153"/>
        <v>1790319.9941111109</v>
      </c>
      <c r="AJ713" s="19">
        <f t="shared" si="154"/>
        <v>186816.00133333332</v>
      </c>
      <c r="AK713" s="20">
        <f t="shared" si="155"/>
        <v>1603503.9927777776</v>
      </c>
    </row>
    <row r="714" spans="2:37" s="3" customFormat="1" ht="42.75" hidden="1" customHeight="1" outlineLevel="1" x14ac:dyDescent="0.2">
      <c r="B714" s="15" t="s">
        <v>984</v>
      </c>
      <c r="C714" s="16" t="s">
        <v>44</v>
      </c>
      <c r="D714" s="17">
        <v>180</v>
      </c>
      <c r="E714" s="10" t="s">
        <v>981</v>
      </c>
      <c r="F714" s="10" t="s">
        <v>86</v>
      </c>
      <c r="G714" s="21">
        <v>55797</v>
      </c>
      <c r="H714" s="18">
        <f>IFERROR(INDEX(#REF!,MATCH(G714,#REF!,0)),G714)</f>
        <v>55797</v>
      </c>
      <c r="I714" s="11"/>
      <c r="J714" s="11" t="s">
        <v>977</v>
      </c>
      <c r="K714" s="11"/>
      <c r="L714" s="11" t="s">
        <v>1312</v>
      </c>
      <c r="M714" s="11" t="s">
        <v>1212</v>
      </c>
      <c r="N714" s="19">
        <v>1177811.1399999999</v>
      </c>
      <c r="O714" s="19">
        <v>3200811.5</v>
      </c>
      <c r="P714" s="19">
        <v>3200811.5</v>
      </c>
      <c r="Q714" s="19">
        <v>88911.5</v>
      </c>
      <c r="R714" s="13">
        <f t="shared" si="142"/>
        <v>3111900</v>
      </c>
      <c r="S714" s="11"/>
      <c r="T714" s="19">
        <v>124476.03</v>
      </c>
      <c r="U714" s="11"/>
      <c r="V714" s="19">
        <v>3200811.5</v>
      </c>
      <c r="W714" s="19">
        <v>213387.53</v>
      </c>
      <c r="X714" s="19">
        <v>2987423.97</v>
      </c>
      <c r="Y714" s="19">
        <f t="shared" si="143"/>
        <v>17782.286111111112</v>
      </c>
      <c r="Z714" s="19">
        <f t="shared" si="144"/>
        <v>213387.46055555556</v>
      </c>
      <c r="AA714" s="19">
        <f t="shared" si="145"/>
        <v>2898512.5394444442</v>
      </c>
      <c r="AB714" s="19">
        <f t="shared" si="146"/>
        <v>213387.43333333335</v>
      </c>
      <c r="AC714" s="19">
        <f t="shared" si="147"/>
        <v>2685125.1061111111</v>
      </c>
      <c r="AD714" s="19">
        <f t="shared" si="148"/>
        <v>213387.43333333335</v>
      </c>
      <c r="AE714" s="19">
        <f t="shared" si="149"/>
        <v>2471737.6727777775</v>
      </c>
      <c r="AF714" s="19">
        <f t="shared" si="150"/>
        <v>213387.43333333335</v>
      </c>
      <c r="AG714" s="19">
        <f t="shared" si="151"/>
        <v>2258350.239444444</v>
      </c>
      <c r="AH714" s="19">
        <f t="shared" si="152"/>
        <v>213387.43333333335</v>
      </c>
      <c r="AI714" s="19">
        <f t="shared" si="153"/>
        <v>2044962.8061111106</v>
      </c>
      <c r="AJ714" s="19">
        <f t="shared" si="154"/>
        <v>213387.43333333335</v>
      </c>
      <c r="AK714" s="20">
        <f t="shared" si="155"/>
        <v>1831575.3727777773</v>
      </c>
    </row>
    <row r="715" spans="2:37" s="3" customFormat="1" ht="42.75" hidden="1" customHeight="1" outlineLevel="1" x14ac:dyDescent="0.2">
      <c r="B715" s="15" t="s">
        <v>985</v>
      </c>
      <c r="C715" s="16" t="s">
        <v>44</v>
      </c>
      <c r="D715" s="17">
        <v>120</v>
      </c>
      <c r="E715" s="10" t="s">
        <v>986</v>
      </c>
      <c r="F715" s="10"/>
      <c r="G715" s="11" t="s">
        <v>987</v>
      </c>
      <c r="H715" s="18" t="str">
        <f>IFERROR(INDEX(#REF!,MATCH(G715,#REF!,0)),G715)</f>
        <v>КР000088</v>
      </c>
      <c r="I715" s="11" t="s">
        <v>13</v>
      </c>
      <c r="J715" s="11" t="s">
        <v>988</v>
      </c>
      <c r="K715" s="11"/>
      <c r="L715" s="11" t="s">
        <v>13</v>
      </c>
      <c r="M715" s="11" t="e">
        <v>#N/A</v>
      </c>
      <c r="N715" s="19">
        <v>66682.48</v>
      </c>
      <c r="O715" s="19">
        <v>66682.48</v>
      </c>
      <c r="P715" s="19">
        <v>66682.48</v>
      </c>
      <c r="Q715" s="19">
        <v>3334.14</v>
      </c>
      <c r="R715" s="13">
        <f t="shared" ref="R715:R778" si="156">P715-Q715</f>
        <v>63348.34</v>
      </c>
      <c r="S715" s="11"/>
      <c r="T715" s="19">
        <v>3889.83</v>
      </c>
      <c r="U715" s="11"/>
      <c r="V715" s="19">
        <v>66682.48</v>
      </c>
      <c r="W715" s="19">
        <v>7223.97</v>
      </c>
      <c r="X715" s="19">
        <v>59458.51</v>
      </c>
      <c r="Y715" s="19">
        <f t="shared" ref="Y715:Y778" si="157">O715/D715</f>
        <v>555.6873333333333</v>
      </c>
      <c r="Z715" s="19">
        <f t="shared" si="144"/>
        <v>6668.2666666666664</v>
      </c>
      <c r="AA715" s="19">
        <f t="shared" si="145"/>
        <v>56680.073333333334</v>
      </c>
      <c r="AB715" s="19">
        <f t="shared" si="146"/>
        <v>6668.2479999999996</v>
      </c>
      <c r="AC715" s="19">
        <f t="shared" si="147"/>
        <v>50011.825333333334</v>
      </c>
      <c r="AD715" s="19">
        <f t="shared" si="148"/>
        <v>6668.2479999999996</v>
      </c>
      <c r="AE715" s="19">
        <f t="shared" si="149"/>
        <v>43343.577333333335</v>
      </c>
      <c r="AF715" s="19">
        <f t="shared" si="150"/>
        <v>6668.2479999999996</v>
      </c>
      <c r="AG715" s="19">
        <f t="shared" si="151"/>
        <v>36675.329333333335</v>
      </c>
      <c r="AH715" s="19">
        <f t="shared" si="152"/>
        <v>6668.2479999999996</v>
      </c>
      <c r="AI715" s="19">
        <f t="shared" si="153"/>
        <v>30007.081333333335</v>
      </c>
      <c r="AJ715" s="19">
        <f t="shared" si="154"/>
        <v>6668.2479999999996</v>
      </c>
      <c r="AK715" s="20">
        <f t="shared" si="155"/>
        <v>23338.833333333336</v>
      </c>
    </row>
    <row r="716" spans="2:37" s="3" customFormat="1" ht="42.75" hidden="1" customHeight="1" outlineLevel="1" x14ac:dyDescent="0.2">
      <c r="B716" s="15" t="s">
        <v>989</v>
      </c>
      <c r="C716" s="16" t="s">
        <v>44</v>
      </c>
      <c r="D716" s="17">
        <v>120</v>
      </c>
      <c r="E716" s="10" t="s">
        <v>292</v>
      </c>
      <c r="F716" s="10"/>
      <c r="G716" s="11" t="s">
        <v>990</v>
      </c>
      <c r="H716" s="18" t="str">
        <f>IFERROR(INDEX(#REF!,MATCH(G716,#REF!,0)),G716)</f>
        <v>КР33000000038УК НТМК</v>
      </c>
      <c r="I716" s="11" t="s">
        <v>13</v>
      </c>
      <c r="J716" s="11" t="s">
        <v>988</v>
      </c>
      <c r="K716" s="11"/>
      <c r="L716" s="11" t="s">
        <v>13</v>
      </c>
      <c r="M716" s="11">
        <v>0</v>
      </c>
      <c r="N716" s="19">
        <v>2504302.62</v>
      </c>
      <c r="O716" s="19">
        <v>2504302.62</v>
      </c>
      <c r="P716" s="19">
        <v>2504302.62</v>
      </c>
      <c r="Q716" s="19">
        <v>104345.95</v>
      </c>
      <c r="R716" s="13">
        <f t="shared" si="156"/>
        <v>2399956.67</v>
      </c>
      <c r="S716" s="11"/>
      <c r="T716" s="19">
        <v>146084.32999999999</v>
      </c>
      <c r="U716" s="11"/>
      <c r="V716" s="19">
        <v>2504302.62</v>
      </c>
      <c r="W716" s="19">
        <v>250430.28</v>
      </c>
      <c r="X716" s="19">
        <v>2253872.34</v>
      </c>
      <c r="Y716" s="19">
        <f t="shared" si="157"/>
        <v>20869.1885</v>
      </c>
      <c r="Z716" s="19">
        <f t="shared" ref="Z716:Z779" si="158">MIN((T716+Y716*5),(P716-Q716))</f>
        <v>250430.27249999999</v>
      </c>
      <c r="AA716" s="19">
        <f t="shared" ref="AA716:AA779" si="159">P716-Q716-Z716</f>
        <v>2149526.3975</v>
      </c>
      <c r="AB716" s="19">
        <f t="shared" ref="AB716:AB779" si="160">MIN(AA716,Y716*12)</f>
        <v>250430.26199999999</v>
      </c>
      <c r="AC716" s="19">
        <f t="shared" ref="AC716:AC779" si="161">AA716-AB716</f>
        <v>1899096.1354999999</v>
      </c>
      <c r="AD716" s="19">
        <f t="shared" ref="AD716:AD779" si="162">MIN(AB716,AC716)</f>
        <v>250430.26199999999</v>
      </c>
      <c r="AE716" s="19">
        <f t="shared" ref="AE716:AE779" si="163">AC716-AD716</f>
        <v>1648665.8734999998</v>
      </c>
      <c r="AF716" s="19">
        <f t="shared" ref="AF716:AF779" si="164">MIN(AD716,AE716)</f>
        <v>250430.26199999999</v>
      </c>
      <c r="AG716" s="19">
        <f t="shared" ref="AG716:AG779" si="165">AE716-AF716</f>
        <v>1398235.6114999996</v>
      </c>
      <c r="AH716" s="19">
        <f t="shared" ref="AH716:AH779" si="166">MIN(AF716,AG716)</f>
        <v>250430.26199999999</v>
      </c>
      <c r="AI716" s="19">
        <f t="shared" ref="AI716:AI779" si="167">AG716-AH716</f>
        <v>1147805.3494999995</v>
      </c>
      <c r="AJ716" s="19">
        <f t="shared" ref="AJ716:AJ779" si="168">MIN(AH716,AI716)</f>
        <v>250430.26199999999</v>
      </c>
      <c r="AK716" s="20">
        <f t="shared" ref="AK716:AK779" si="169">AI716-AJ716</f>
        <v>897375.08749999956</v>
      </c>
    </row>
    <row r="717" spans="2:37" s="3" customFormat="1" ht="42.75" hidden="1" customHeight="1" outlineLevel="1" x14ac:dyDescent="0.2">
      <c r="B717" s="15" t="s">
        <v>991</v>
      </c>
      <c r="C717" s="16" t="s">
        <v>44</v>
      </c>
      <c r="D717" s="17">
        <v>120</v>
      </c>
      <c r="E717" s="10" t="s">
        <v>986</v>
      </c>
      <c r="F717" s="10"/>
      <c r="G717" s="11" t="s">
        <v>992</v>
      </c>
      <c r="H717" s="18" t="str">
        <f>IFERROR(INDEX(#REF!,MATCH(G717,#REF!,0)),G717)</f>
        <v>КР00000690</v>
      </c>
      <c r="I717" s="11" t="s">
        <v>13</v>
      </c>
      <c r="J717" s="11" t="s">
        <v>988</v>
      </c>
      <c r="K717" s="11"/>
      <c r="L717" s="11" t="s">
        <v>13</v>
      </c>
      <c r="M717" s="11" t="e">
        <v>#N/A</v>
      </c>
      <c r="N717" s="19">
        <v>80833.33</v>
      </c>
      <c r="O717" s="19">
        <v>80833.33</v>
      </c>
      <c r="P717" s="19">
        <v>80833.33</v>
      </c>
      <c r="Q717" s="19">
        <v>3368.05</v>
      </c>
      <c r="R717" s="13">
        <f t="shared" si="156"/>
        <v>77465.279999999999</v>
      </c>
      <c r="S717" s="11"/>
      <c r="T717" s="19">
        <v>4715.2700000000004</v>
      </c>
      <c r="U717" s="11"/>
      <c r="V717" s="19">
        <v>80833.33</v>
      </c>
      <c r="W717" s="19">
        <v>8083.32</v>
      </c>
      <c r="X717" s="19">
        <v>72750.009999999995</v>
      </c>
      <c r="Y717" s="19">
        <f t="shared" si="157"/>
        <v>673.61108333333334</v>
      </c>
      <c r="Z717" s="19">
        <f t="shared" si="158"/>
        <v>8083.3254166666666</v>
      </c>
      <c r="AA717" s="19">
        <f t="shared" si="159"/>
        <v>69381.95458333334</v>
      </c>
      <c r="AB717" s="19">
        <f t="shared" si="160"/>
        <v>8083.3330000000005</v>
      </c>
      <c r="AC717" s="19">
        <f t="shared" si="161"/>
        <v>61298.621583333341</v>
      </c>
      <c r="AD717" s="19">
        <f t="shared" si="162"/>
        <v>8083.3330000000005</v>
      </c>
      <c r="AE717" s="19">
        <f t="shared" si="163"/>
        <v>53215.288583333342</v>
      </c>
      <c r="AF717" s="19">
        <f t="shared" si="164"/>
        <v>8083.3330000000005</v>
      </c>
      <c r="AG717" s="19">
        <f t="shared" si="165"/>
        <v>45131.955583333343</v>
      </c>
      <c r="AH717" s="19">
        <f t="shared" si="166"/>
        <v>8083.3330000000005</v>
      </c>
      <c r="AI717" s="19">
        <f t="shared" si="167"/>
        <v>37048.622583333345</v>
      </c>
      <c r="AJ717" s="19">
        <f t="shared" si="168"/>
        <v>8083.3330000000005</v>
      </c>
      <c r="AK717" s="20">
        <f t="shared" si="169"/>
        <v>28965.289583333346</v>
      </c>
    </row>
    <row r="718" spans="2:37" s="3" customFormat="1" ht="53.25" hidden="1" customHeight="1" outlineLevel="1" x14ac:dyDescent="0.2">
      <c r="B718" s="15" t="s">
        <v>993</v>
      </c>
      <c r="C718" s="16" t="s">
        <v>44</v>
      </c>
      <c r="D718" s="17">
        <v>120</v>
      </c>
      <c r="E718" s="10" t="s">
        <v>973</v>
      </c>
      <c r="F718" s="10"/>
      <c r="G718" s="11" t="s">
        <v>994</v>
      </c>
      <c r="H718" s="18" t="str">
        <f>IFERROR(INDEX(#REF!,MATCH(G718,#REF!,0)),G718)</f>
        <v>КРА00000797</v>
      </c>
      <c r="I718" s="11" t="s">
        <v>13</v>
      </c>
      <c r="J718" s="11" t="s">
        <v>988</v>
      </c>
      <c r="K718" s="11"/>
      <c r="L718" s="11" t="s">
        <v>13</v>
      </c>
      <c r="M718" s="11" t="e">
        <v>#N/A</v>
      </c>
      <c r="N718" s="19">
        <v>348240.29</v>
      </c>
      <c r="O718" s="19">
        <v>348240.29</v>
      </c>
      <c r="P718" s="19">
        <v>348240.29</v>
      </c>
      <c r="Q718" s="19">
        <v>14510</v>
      </c>
      <c r="R718" s="13">
        <f t="shared" si="156"/>
        <v>333730.28999999998</v>
      </c>
      <c r="S718" s="11"/>
      <c r="T718" s="19">
        <v>20314</v>
      </c>
      <c r="U718" s="11"/>
      <c r="V718" s="19">
        <v>348240.29</v>
      </c>
      <c r="W718" s="19">
        <v>34824</v>
      </c>
      <c r="X718" s="19">
        <v>313416.28999999998</v>
      </c>
      <c r="Y718" s="19">
        <f t="shared" si="157"/>
        <v>2902.0024166666667</v>
      </c>
      <c r="Z718" s="19">
        <f t="shared" si="158"/>
        <v>34824.012083333335</v>
      </c>
      <c r="AA718" s="19">
        <f t="shared" si="159"/>
        <v>298906.27791666664</v>
      </c>
      <c r="AB718" s="19">
        <f t="shared" si="160"/>
        <v>34824.029000000002</v>
      </c>
      <c r="AC718" s="19">
        <f t="shared" si="161"/>
        <v>264082.24891666666</v>
      </c>
      <c r="AD718" s="19">
        <f t="shared" si="162"/>
        <v>34824.029000000002</v>
      </c>
      <c r="AE718" s="19">
        <f t="shared" si="163"/>
        <v>229258.21991666665</v>
      </c>
      <c r="AF718" s="19">
        <f t="shared" si="164"/>
        <v>34824.029000000002</v>
      </c>
      <c r="AG718" s="19">
        <f t="shared" si="165"/>
        <v>194434.19091666664</v>
      </c>
      <c r="AH718" s="19">
        <f t="shared" si="166"/>
        <v>34824.029000000002</v>
      </c>
      <c r="AI718" s="19">
        <f t="shared" si="167"/>
        <v>159610.16191666664</v>
      </c>
      <c r="AJ718" s="19">
        <f t="shared" si="168"/>
        <v>34824.029000000002</v>
      </c>
      <c r="AK718" s="20">
        <f t="shared" si="169"/>
        <v>124786.13291666663</v>
      </c>
    </row>
    <row r="719" spans="2:37" s="3" customFormat="1" ht="74.25" hidden="1" customHeight="1" outlineLevel="1" x14ac:dyDescent="0.2">
      <c r="B719" s="15" t="s">
        <v>995</v>
      </c>
      <c r="C719" s="16" t="s">
        <v>44</v>
      </c>
      <c r="D719" s="17">
        <v>120</v>
      </c>
      <c r="E719" s="10" t="s">
        <v>277</v>
      </c>
      <c r="F719" s="10"/>
      <c r="G719" s="11" t="s">
        <v>996</v>
      </c>
      <c r="H719" s="18" t="str">
        <f>IFERROR(INDEX(#REF!,MATCH(G719,#REF!,0)),G719)</f>
        <v>КР000055336</v>
      </c>
      <c r="I719" s="11" t="s">
        <v>13</v>
      </c>
      <c r="J719" s="11" t="s">
        <v>988</v>
      </c>
      <c r="K719" s="11"/>
      <c r="L719" s="11" t="s">
        <v>13</v>
      </c>
      <c r="M719" s="11">
        <v>0</v>
      </c>
      <c r="N719" s="19">
        <v>319273.65999999997</v>
      </c>
      <c r="O719" s="19">
        <v>319273.65999999997</v>
      </c>
      <c r="P719" s="19">
        <v>319273.65999999997</v>
      </c>
      <c r="Q719" s="19">
        <v>13303.05</v>
      </c>
      <c r="R719" s="13">
        <f t="shared" si="156"/>
        <v>305970.61</v>
      </c>
      <c r="S719" s="11"/>
      <c r="T719" s="19">
        <v>18624.27</v>
      </c>
      <c r="U719" s="11"/>
      <c r="V719" s="19">
        <v>319273.65999999997</v>
      </c>
      <c r="W719" s="19">
        <v>31927.32</v>
      </c>
      <c r="X719" s="19">
        <v>287346.34000000003</v>
      </c>
      <c r="Y719" s="19">
        <f t="shared" si="157"/>
        <v>2660.6138333333333</v>
      </c>
      <c r="Z719" s="19">
        <f t="shared" si="158"/>
        <v>31927.339166666665</v>
      </c>
      <c r="AA719" s="19">
        <f t="shared" si="159"/>
        <v>274043.27083333331</v>
      </c>
      <c r="AB719" s="19">
        <f t="shared" si="160"/>
        <v>31927.366000000002</v>
      </c>
      <c r="AC719" s="19">
        <f t="shared" si="161"/>
        <v>242115.9048333333</v>
      </c>
      <c r="AD719" s="19">
        <f t="shared" si="162"/>
        <v>31927.366000000002</v>
      </c>
      <c r="AE719" s="19">
        <f t="shared" si="163"/>
        <v>210188.5388333333</v>
      </c>
      <c r="AF719" s="19">
        <f t="shared" si="164"/>
        <v>31927.366000000002</v>
      </c>
      <c r="AG719" s="19">
        <f t="shared" si="165"/>
        <v>178261.17283333329</v>
      </c>
      <c r="AH719" s="19">
        <f t="shared" si="166"/>
        <v>31927.366000000002</v>
      </c>
      <c r="AI719" s="19">
        <f t="shared" si="167"/>
        <v>146333.80683333328</v>
      </c>
      <c r="AJ719" s="19">
        <f t="shared" si="168"/>
        <v>31927.366000000002</v>
      </c>
      <c r="AK719" s="20">
        <f t="shared" si="169"/>
        <v>114406.44083333327</v>
      </c>
    </row>
    <row r="720" spans="2:37" s="3" customFormat="1" ht="74.25" hidden="1" customHeight="1" outlineLevel="1" x14ac:dyDescent="0.2">
      <c r="B720" s="15" t="s">
        <v>997</v>
      </c>
      <c r="C720" s="16" t="s">
        <v>44</v>
      </c>
      <c r="D720" s="17">
        <v>120</v>
      </c>
      <c r="E720" s="10" t="s">
        <v>277</v>
      </c>
      <c r="F720" s="10"/>
      <c r="G720" s="11" t="s">
        <v>998</v>
      </c>
      <c r="H720" s="18" t="str">
        <f>IFERROR(INDEX(#REF!,MATCH(G720,#REF!,0)),G720)</f>
        <v>КР00000776</v>
      </c>
      <c r="I720" s="11" t="s">
        <v>13</v>
      </c>
      <c r="J720" s="11" t="s">
        <v>988</v>
      </c>
      <c r="K720" s="11"/>
      <c r="L720" s="11" t="s">
        <v>13</v>
      </c>
      <c r="M720" s="11">
        <v>0</v>
      </c>
      <c r="N720" s="19">
        <v>93176.05</v>
      </c>
      <c r="O720" s="19">
        <v>93176.05</v>
      </c>
      <c r="P720" s="19">
        <v>93176.05</v>
      </c>
      <c r="Q720" s="19">
        <v>3882.35</v>
      </c>
      <c r="R720" s="13">
        <f t="shared" si="156"/>
        <v>89293.7</v>
      </c>
      <c r="S720" s="11"/>
      <c r="T720" s="19">
        <v>5435.29</v>
      </c>
      <c r="U720" s="11"/>
      <c r="V720" s="19">
        <v>93176.05</v>
      </c>
      <c r="W720" s="19">
        <v>9317.64</v>
      </c>
      <c r="X720" s="19">
        <v>83858.41</v>
      </c>
      <c r="Y720" s="19">
        <f t="shared" si="157"/>
        <v>776.46708333333333</v>
      </c>
      <c r="Z720" s="19">
        <f t="shared" si="158"/>
        <v>9317.6254166666658</v>
      </c>
      <c r="AA720" s="19">
        <f t="shared" si="159"/>
        <v>79976.074583333335</v>
      </c>
      <c r="AB720" s="19">
        <f t="shared" si="160"/>
        <v>9317.6049999999996</v>
      </c>
      <c r="AC720" s="19">
        <f t="shared" si="161"/>
        <v>70658.469583333339</v>
      </c>
      <c r="AD720" s="19">
        <f t="shared" si="162"/>
        <v>9317.6049999999996</v>
      </c>
      <c r="AE720" s="19">
        <f t="shared" si="163"/>
        <v>61340.864583333343</v>
      </c>
      <c r="AF720" s="19">
        <f t="shared" si="164"/>
        <v>9317.6049999999996</v>
      </c>
      <c r="AG720" s="19">
        <f t="shared" si="165"/>
        <v>52023.259583333347</v>
      </c>
      <c r="AH720" s="19">
        <f t="shared" si="166"/>
        <v>9317.6049999999996</v>
      </c>
      <c r="AI720" s="19">
        <f t="shared" si="167"/>
        <v>42705.654583333351</v>
      </c>
      <c r="AJ720" s="19">
        <f t="shared" si="168"/>
        <v>9317.6049999999996</v>
      </c>
      <c r="AK720" s="20">
        <f t="shared" si="169"/>
        <v>33388.049583333355</v>
      </c>
    </row>
    <row r="721" spans="2:37" s="3" customFormat="1" ht="74.25" hidden="1" customHeight="1" outlineLevel="1" x14ac:dyDescent="0.2">
      <c r="B721" s="15" t="s">
        <v>999</v>
      </c>
      <c r="C721" s="16" t="s">
        <v>44</v>
      </c>
      <c r="D721" s="17">
        <v>120</v>
      </c>
      <c r="E721" s="10" t="s">
        <v>277</v>
      </c>
      <c r="F721" s="10"/>
      <c r="G721" s="11" t="s">
        <v>1000</v>
      </c>
      <c r="H721" s="18" t="str">
        <f>IFERROR(INDEX(#REF!,MATCH(G721,#REF!,0)),G721)</f>
        <v>КРАБН000169</v>
      </c>
      <c r="I721" s="11" t="s">
        <v>13</v>
      </c>
      <c r="J721" s="11" t="s">
        <v>988</v>
      </c>
      <c r="K721" s="11"/>
      <c r="L721" s="11" t="s">
        <v>13</v>
      </c>
      <c r="M721" s="11">
        <v>0</v>
      </c>
      <c r="N721" s="19">
        <v>159088.07999999999</v>
      </c>
      <c r="O721" s="19">
        <v>159088.07999999999</v>
      </c>
      <c r="P721" s="19">
        <v>159088.07999999999</v>
      </c>
      <c r="Q721" s="19">
        <v>6628.65</v>
      </c>
      <c r="R721" s="13">
        <f t="shared" si="156"/>
        <v>152459.43</v>
      </c>
      <c r="S721" s="11"/>
      <c r="T721" s="19">
        <v>9280.11</v>
      </c>
      <c r="U721" s="11"/>
      <c r="V721" s="19">
        <v>159088.07999999999</v>
      </c>
      <c r="W721" s="19">
        <v>15908.76</v>
      </c>
      <c r="X721" s="19">
        <v>143179.32</v>
      </c>
      <c r="Y721" s="19">
        <f t="shared" si="157"/>
        <v>1325.7339999999999</v>
      </c>
      <c r="Z721" s="19">
        <f t="shared" si="158"/>
        <v>15908.78</v>
      </c>
      <c r="AA721" s="19">
        <f t="shared" si="159"/>
        <v>136550.65</v>
      </c>
      <c r="AB721" s="19">
        <f t="shared" si="160"/>
        <v>15908.807999999999</v>
      </c>
      <c r="AC721" s="19">
        <f t="shared" si="161"/>
        <v>120641.84199999999</v>
      </c>
      <c r="AD721" s="19">
        <f t="shared" si="162"/>
        <v>15908.807999999999</v>
      </c>
      <c r="AE721" s="19">
        <f t="shared" si="163"/>
        <v>104733.03399999999</v>
      </c>
      <c r="AF721" s="19">
        <f t="shared" si="164"/>
        <v>15908.807999999999</v>
      </c>
      <c r="AG721" s="19">
        <f t="shared" si="165"/>
        <v>88824.225999999981</v>
      </c>
      <c r="AH721" s="19">
        <f t="shared" si="166"/>
        <v>15908.807999999999</v>
      </c>
      <c r="AI721" s="19">
        <f t="shared" si="167"/>
        <v>72915.417999999976</v>
      </c>
      <c r="AJ721" s="19">
        <f t="shared" si="168"/>
        <v>15908.807999999999</v>
      </c>
      <c r="AK721" s="20">
        <f t="shared" si="169"/>
        <v>57006.609999999979</v>
      </c>
    </row>
    <row r="722" spans="2:37" s="3" customFormat="1" ht="21.75" hidden="1" customHeight="1" outlineLevel="1" x14ac:dyDescent="0.2">
      <c r="B722" s="15" t="s">
        <v>1001</v>
      </c>
      <c r="C722" s="16" t="s">
        <v>44</v>
      </c>
      <c r="D722" s="17">
        <v>360</v>
      </c>
      <c r="E722" s="10" t="s">
        <v>963</v>
      </c>
      <c r="F722" s="10" t="s">
        <v>67</v>
      </c>
      <c r="G722" s="21">
        <v>55837</v>
      </c>
      <c r="H722" s="18">
        <f>IFERROR(INDEX(#REF!,MATCH(G722,#REF!,0)),G722)</f>
        <v>55837</v>
      </c>
      <c r="I722" s="11"/>
      <c r="J722" s="11" t="s">
        <v>1002</v>
      </c>
      <c r="K722" s="11"/>
      <c r="L722" s="11" t="s">
        <v>1211</v>
      </c>
      <c r="M722" s="11">
        <v>0</v>
      </c>
      <c r="N722" s="19">
        <v>1352293.65</v>
      </c>
      <c r="O722" s="19">
        <v>1235629.21</v>
      </c>
      <c r="P722" s="19">
        <v>1235629.21</v>
      </c>
      <c r="Q722" s="19">
        <v>13729.21</v>
      </c>
      <c r="R722" s="13">
        <f t="shared" si="156"/>
        <v>1221900</v>
      </c>
      <c r="S722" s="11"/>
      <c r="T722" s="19">
        <v>24026.1</v>
      </c>
      <c r="U722" s="11"/>
      <c r="V722" s="19">
        <v>1235629.21</v>
      </c>
      <c r="W722" s="19">
        <v>37755.31</v>
      </c>
      <c r="X722" s="19">
        <v>1197873.8999999999</v>
      </c>
      <c r="Y722" s="19">
        <f t="shared" si="157"/>
        <v>3432.3033611111109</v>
      </c>
      <c r="Z722" s="19">
        <f t="shared" si="158"/>
        <v>41187.616805555554</v>
      </c>
      <c r="AA722" s="19">
        <f t="shared" si="159"/>
        <v>1180712.3831944445</v>
      </c>
      <c r="AB722" s="19">
        <f t="shared" si="160"/>
        <v>41187.640333333329</v>
      </c>
      <c r="AC722" s="19">
        <f t="shared" si="161"/>
        <v>1139524.7428611112</v>
      </c>
      <c r="AD722" s="19">
        <f t="shared" si="162"/>
        <v>41187.640333333329</v>
      </c>
      <c r="AE722" s="19">
        <f t="shared" si="163"/>
        <v>1098337.1025277779</v>
      </c>
      <c r="AF722" s="19">
        <f t="shared" si="164"/>
        <v>41187.640333333329</v>
      </c>
      <c r="AG722" s="19">
        <f t="shared" si="165"/>
        <v>1057149.4621944446</v>
      </c>
      <c r="AH722" s="19">
        <f t="shared" si="166"/>
        <v>41187.640333333329</v>
      </c>
      <c r="AI722" s="19">
        <f t="shared" si="167"/>
        <v>1015961.8218611113</v>
      </c>
      <c r="AJ722" s="19">
        <f t="shared" si="168"/>
        <v>41187.640333333329</v>
      </c>
      <c r="AK722" s="20">
        <f t="shared" si="169"/>
        <v>974774.18152777804</v>
      </c>
    </row>
    <row r="723" spans="2:37" s="3" customFormat="1" ht="21.75" hidden="1" customHeight="1" outlineLevel="1" x14ac:dyDescent="0.2">
      <c r="B723" s="15" t="s">
        <v>1003</v>
      </c>
      <c r="C723" s="16" t="s">
        <v>44</v>
      </c>
      <c r="D723" s="17">
        <v>360</v>
      </c>
      <c r="E723" s="10" t="s">
        <v>963</v>
      </c>
      <c r="F723" s="10" t="s">
        <v>67</v>
      </c>
      <c r="G723" s="21">
        <v>55836</v>
      </c>
      <c r="H723" s="18">
        <f>IFERROR(INDEX(#REF!,MATCH(G723,#REF!,0)),G723)</f>
        <v>55836</v>
      </c>
      <c r="I723" s="11"/>
      <c r="J723" s="11" t="s">
        <v>1002</v>
      </c>
      <c r="K723" s="11"/>
      <c r="L723" s="11" t="s">
        <v>1211</v>
      </c>
      <c r="M723" s="11">
        <v>0</v>
      </c>
      <c r="N723" s="19">
        <v>1928920.65</v>
      </c>
      <c r="O723" s="19">
        <v>1749943.81</v>
      </c>
      <c r="P723" s="19">
        <v>1749943.81</v>
      </c>
      <c r="Q723" s="19">
        <v>19443.810000000001</v>
      </c>
      <c r="R723" s="13">
        <f t="shared" si="156"/>
        <v>1730500</v>
      </c>
      <c r="S723" s="11"/>
      <c r="T723" s="19">
        <v>34026.720000000001</v>
      </c>
      <c r="U723" s="11"/>
      <c r="V723" s="19">
        <v>1749943.81</v>
      </c>
      <c r="W723" s="19">
        <v>53470.53</v>
      </c>
      <c r="X723" s="19">
        <v>1696473.28</v>
      </c>
      <c r="Y723" s="19">
        <f t="shared" si="157"/>
        <v>4860.955027777778</v>
      </c>
      <c r="Z723" s="19">
        <f t="shared" si="158"/>
        <v>58331.495138888888</v>
      </c>
      <c r="AA723" s="19">
        <f t="shared" si="159"/>
        <v>1672168.5048611111</v>
      </c>
      <c r="AB723" s="19">
        <f t="shared" si="160"/>
        <v>58331.460333333336</v>
      </c>
      <c r="AC723" s="19">
        <f t="shared" si="161"/>
        <v>1613837.0445277777</v>
      </c>
      <c r="AD723" s="19">
        <f t="shared" si="162"/>
        <v>58331.460333333336</v>
      </c>
      <c r="AE723" s="19">
        <f t="shared" si="163"/>
        <v>1555505.5841944444</v>
      </c>
      <c r="AF723" s="19">
        <f t="shared" si="164"/>
        <v>58331.460333333336</v>
      </c>
      <c r="AG723" s="19">
        <f t="shared" si="165"/>
        <v>1497174.123861111</v>
      </c>
      <c r="AH723" s="19">
        <f t="shared" si="166"/>
        <v>58331.460333333336</v>
      </c>
      <c r="AI723" s="19">
        <f t="shared" si="167"/>
        <v>1438842.6635277777</v>
      </c>
      <c r="AJ723" s="19">
        <f t="shared" si="168"/>
        <v>58331.460333333336</v>
      </c>
      <c r="AK723" s="20">
        <f t="shared" si="169"/>
        <v>1380511.2031944443</v>
      </c>
    </row>
    <row r="724" spans="2:37" s="3" customFormat="1" ht="21.75" hidden="1" customHeight="1" outlineLevel="1" x14ac:dyDescent="0.2">
      <c r="B724" s="15" t="s">
        <v>1004</v>
      </c>
      <c r="C724" s="16" t="s">
        <v>44</v>
      </c>
      <c r="D724" s="17">
        <v>360</v>
      </c>
      <c r="E724" s="10" t="s">
        <v>963</v>
      </c>
      <c r="F724" s="10" t="s">
        <v>67</v>
      </c>
      <c r="G724" s="21">
        <v>55835</v>
      </c>
      <c r="H724" s="18">
        <f>IFERROR(INDEX(#REF!,MATCH(G724,#REF!,0)),G724)</f>
        <v>55835</v>
      </c>
      <c r="I724" s="11"/>
      <c r="J724" s="11" t="s">
        <v>1002</v>
      </c>
      <c r="K724" s="11"/>
      <c r="L724" s="11" t="s">
        <v>1211</v>
      </c>
      <c r="M724" s="11">
        <v>0</v>
      </c>
      <c r="N724" s="19">
        <v>2677681.65</v>
      </c>
      <c r="O724" s="19">
        <v>2551247.17</v>
      </c>
      <c r="P724" s="19">
        <v>2551247.17</v>
      </c>
      <c r="Q724" s="19">
        <v>28347.17</v>
      </c>
      <c r="R724" s="13">
        <f t="shared" si="156"/>
        <v>2522900</v>
      </c>
      <c r="S724" s="11"/>
      <c r="T724" s="19">
        <v>49607.6</v>
      </c>
      <c r="U724" s="11"/>
      <c r="V724" s="19">
        <v>2551247.17</v>
      </c>
      <c r="W724" s="19">
        <v>77954.77</v>
      </c>
      <c r="X724" s="19">
        <v>2473292.4</v>
      </c>
      <c r="Y724" s="19">
        <f t="shared" si="157"/>
        <v>7086.7976944444445</v>
      </c>
      <c r="Z724" s="19">
        <f t="shared" si="158"/>
        <v>85041.588472222211</v>
      </c>
      <c r="AA724" s="19">
        <f t="shared" si="159"/>
        <v>2437858.411527778</v>
      </c>
      <c r="AB724" s="19">
        <f t="shared" si="160"/>
        <v>85041.57233333333</v>
      </c>
      <c r="AC724" s="19">
        <f t="shared" si="161"/>
        <v>2352816.8391944445</v>
      </c>
      <c r="AD724" s="19">
        <f t="shared" si="162"/>
        <v>85041.57233333333</v>
      </c>
      <c r="AE724" s="19">
        <f t="shared" si="163"/>
        <v>2267775.2668611109</v>
      </c>
      <c r="AF724" s="19">
        <f t="shared" si="164"/>
        <v>85041.57233333333</v>
      </c>
      <c r="AG724" s="19">
        <f t="shared" si="165"/>
        <v>2182733.6945277774</v>
      </c>
      <c r="AH724" s="19">
        <f t="shared" si="166"/>
        <v>85041.57233333333</v>
      </c>
      <c r="AI724" s="19">
        <f t="shared" si="167"/>
        <v>2097692.1221944438</v>
      </c>
      <c r="AJ724" s="19">
        <f t="shared" si="168"/>
        <v>85041.57233333333</v>
      </c>
      <c r="AK724" s="20">
        <f t="shared" si="169"/>
        <v>2012650.5498611105</v>
      </c>
    </row>
    <row r="725" spans="2:37" s="3" customFormat="1" ht="21.75" hidden="1" customHeight="1" outlineLevel="1" x14ac:dyDescent="0.2">
      <c r="B725" s="15" t="s">
        <v>1005</v>
      </c>
      <c r="C725" s="16" t="s">
        <v>44</v>
      </c>
      <c r="D725" s="17">
        <v>360</v>
      </c>
      <c r="E725" s="10" t="s">
        <v>963</v>
      </c>
      <c r="F725" s="10" t="s">
        <v>67</v>
      </c>
      <c r="G725" s="21">
        <v>55838</v>
      </c>
      <c r="H725" s="18">
        <f>IFERROR(INDEX(#REF!,MATCH(G725,#REF!,0)),G725)</f>
        <v>55838</v>
      </c>
      <c r="I725" s="11"/>
      <c r="J725" s="11" t="s">
        <v>1002</v>
      </c>
      <c r="K725" s="11"/>
      <c r="L725" s="11" t="s">
        <v>1211</v>
      </c>
      <c r="M725" s="11">
        <v>0</v>
      </c>
      <c r="N725" s="19">
        <v>443224.65</v>
      </c>
      <c r="O725" s="19">
        <v>429067.42</v>
      </c>
      <c r="P725" s="19">
        <v>429067.42</v>
      </c>
      <c r="Q725" s="19">
        <v>4767.42</v>
      </c>
      <c r="R725" s="13">
        <f t="shared" si="156"/>
        <v>424300</v>
      </c>
      <c r="S725" s="11"/>
      <c r="T725" s="19">
        <v>8342.9500000000007</v>
      </c>
      <c r="U725" s="11"/>
      <c r="V725" s="19">
        <v>429067.42</v>
      </c>
      <c r="W725" s="19">
        <v>13110.37</v>
      </c>
      <c r="X725" s="19">
        <v>415957.05</v>
      </c>
      <c r="Y725" s="19">
        <f t="shared" si="157"/>
        <v>1191.8539444444443</v>
      </c>
      <c r="Z725" s="19">
        <f t="shared" si="158"/>
        <v>14302.219722222222</v>
      </c>
      <c r="AA725" s="19">
        <f t="shared" si="159"/>
        <v>409997.78027777775</v>
      </c>
      <c r="AB725" s="19">
        <f t="shared" si="160"/>
        <v>14302.247333333333</v>
      </c>
      <c r="AC725" s="19">
        <f t="shared" si="161"/>
        <v>395695.53294444445</v>
      </c>
      <c r="AD725" s="19">
        <f t="shared" si="162"/>
        <v>14302.247333333333</v>
      </c>
      <c r="AE725" s="19">
        <f t="shared" si="163"/>
        <v>381393.28561111109</v>
      </c>
      <c r="AF725" s="19">
        <f t="shared" si="164"/>
        <v>14302.247333333333</v>
      </c>
      <c r="AG725" s="19">
        <f t="shared" si="165"/>
        <v>367091.03827777773</v>
      </c>
      <c r="AH725" s="19">
        <f t="shared" si="166"/>
        <v>14302.247333333333</v>
      </c>
      <c r="AI725" s="19">
        <f t="shared" si="167"/>
        <v>352788.79094444436</v>
      </c>
      <c r="AJ725" s="19">
        <f t="shared" si="168"/>
        <v>14302.247333333333</v>
      </c>
      <c r="AK725" s="20">
        <f t="shared" si="169"/>
        <v>338486.543611111</v>
      </c>
    </row>
    <row r="726" spans="2:37" s="3" customFormat="1" ht="21.75" hidden="1" customHeight="1" outlineLevel="1" x14ac:dyDescent="0.2">
      <c r="B726" s="15" t="s">
        <v>1006</v>
      </c>
      <c r="C726" s="16" t="s">
        <v>44</v>
      </c>
      <c r="D726" s="17">
        <v>360</v>
      </c>
      <c r="E726" s="10" t="s">
        <v>963</v>
      </c>
      <c r="F726" s="10" t="s">
        <v>67</v>
      </c>
      <c r="G726" s="21">
        <v>55839</v>
      </c>
      <c r="H726" s="18">
        <f>IFERROR(INDEX(#REF!,MATCH(G726,#REF!,0)),G726)</f>
        <v>55839</v>
      </c>
      <c r="I726" s="11"/>
      <c r="J726" s="11" t="s">
        <v>1002</v>
      </c>
      <c r="K726" s="11"/>
      <c r="L726" s="11" t="s">
        <v>1211</v>
      </c>
      <c r="M726" s="11">
        <v>0</v>
      </c>
      <c r="N726" s="19">
        <v>3082174.65</v>
      </c>
      <c r="O726" s="19">
        <v>2746112.37</v>
      </c>
      <c r="P726" s="19">
        <v>2746112.37</v>
      </c>
      <c r="Q726" s="19">
        <v>30512.37</v>
      </c>
      <c r="R726" s="13">
        <f t="shared" si="156"/>
        <v>2715600</v>
      </c>
      <c r="S726" s="11"/>
      <c r="T726" s="19">
        <v>53396.63</v>
      </c>
      <c r="U726" s="11"/>
      <c r="V726" s="19">
        <v>2746112.37</v>
      </c>
      <c r="W726" s="19">
        <v>83909</v>
      </c>
      <c r="X726" s="19">
        <v>2662203.37</v>
      </c>
      <c r="Y726" s="19">
        <f t="shared" si="157"/>
        <v>7628.0899166666668</v>
      </c>
      <c r="Z726" s="19">
        <f t="shared" si="158"/>
        <v>91537.07958333334</v>
      </c>
      <c r="AA726" s="19">
        <f t="shared" si="159"/>
        <v>2624062.9204166667</v>
      </c>
      <c r="AB726" s="19">
        <f t="shared" si="160"/>
        <v>91537.078999999998</v>
      </c>
      <c r="AC726" s="19">
        <f t="shared" si="161"/>
        <v>2532525.8414166667</v>
      </c>
      <c r="AD726" s="19">
        <f t="shared" si="162"/>
        <v>91537.078999999998</v>
      </c>
      <c r="AE726" s="19">
        <f t="shared" si="163"/>
        <v>2440988.7624166668</v>
      </c>
      <c r="AF726" s="19">
        <f t="shared" si="164"/>
        <v>91537.078999999998</v>
      </c>
      <c r="AG726" s="19">
        <f t="shared" si="165"/>
        <v>2349451.6834166669</v>
      </c>
      <c r="AH726" s="19">
        <f t="shared" si="166"/>
        <v>91537.078999999998</v>
      </c>
      <c r="AI726" s="19">
        <f t="shared" si="167"/>
        <v>2257914.604416667</v>
      </c>
      <c r="AJ726" s="19">
        <f t="shared" si="168"/>
        <v>91537.078999999998</v>
      </c>
      <c r="AK726" s="20">
        <f t="shared" si="169"/>
        <v>2166377.5254166671</v>
      </c>
    </row>
    <row r="727" spans="2:37" s="3" customFormat="1" ht="21.75" hidden="1" customHeight="1" outlineLevel="1" x14ac:dyDescent="0.2">
      <c r="B727" s="15" t="s">
        <v>1007</v>
      </c>
      <c r="C727" s="16" t="s">
        <v>44</v>
      </c>
      <c r="D727" s="17">
        <v>360</v>
      </c>
      <c r="E727" s="10" t="s">
        <v>963</v>
      </c>
      <c r="F727" s="10" t="s">
        <v>67</v>
      </c>
      <c r="G727" s="21">
        <v>55840</v>
      </c>
      <c r="H727" s="18">
        <f>IFERROR(INDEX(#REF!,MATCH(G727,#REF!,0)),G727)</f>
        <v>55840</v>
      </c>
      <c r="I727" s="11"/>
      <c r="J727" s="11" t="s">
        <v>1002</v>
      </c>
      <c r="K727" s="11"/>
      <c r="L727" s="11" t="s">
        <v>1211</v>
      </c>
      <c r="M727" s="11">
        <v>0</v>
      </c>
      <c r="N727" s="19">
        <v>1246954.6499999999</v>
      </c>
      <c r="O727" s="19">
        <v>1158573.02</v>
      </c>
      <c r="P727" s="19">
        <v>1158573.02</v>
      </c>
      <c r="Q727" s="19">
        <v>12873.02</v>
      </c>
      <c r="R727" s="13">
        <f t="shared" si="156"/>
        <v>1145700</v>
      </c>
      <c r="S727" s="11"/>
      <c r="T727" s="19">
        <v>22527.82</v>
      </c>
      <c r="U727" s="11"/>
      <c r="V727" s="19">
        <v>1158573.02</v>
      </c>
      <c r="W727" s="19">
        <v>35400.839999999997</v>
      </c>
      <c r="X727" s="19">
        <v>1123172.18</v>
      </c>
      <c r="Y727" s="19">
        <f t="shared" si="157"/>
        <v>3218.2583888888889</v>
      </c>
      <c r="Z727" s="19">
        <f t="shared" si="158"/>
        <v>38619.111944444448</v>
      </c>
      <c r="AA727" s="19">
        <f t="shared" si="159"/>
        <v>1107080.8880555555</v>
      </c>
      <c r="AB727" s="19">
        <f t="shared" si="160"/>
        <v>38619.100666666665</v>
      </c>
      <c r="AC727" s="19">
        <f t="shared" si="161"/>
        <v>1068461.7873888889</v>
      </c>
      <c r="AD727" s="19">
        <f t="shared" si="162"/>
        <v>38619.100666666665</v>
      </c>
      <c r="AE727" s="19">
        <f t="shared" si="163"/>
        <v>1029842.6867222222</v>
      </c>
      <c r="AF727" s="19">
        <f t="shared" si="164"/>
        <v>38619.100666666665</v>
      </c>
      <c r="AG727" s="19">
        <f t="shared" si="165"/>
        <v>991223.58605555561</v>
      </c>
      <c r="AH727" s="19">
        <f t="shared" si="166"/>
        <v>38619.100666666665</v>
      </c>
      <c r="AI727" s="19">
        <f t="shared" si="167"/>
        <v>952604.48538888898</v>
      </c>
      <c r="AJ727" s="19">
        <f t="shared" si="168"/>
        <v>38619.100666666665</v>
      </c>
      <c r="AK727" s="20">
        <f t="shared" si="169"/>
        <v>913985.38472222234</v>
      </c>
    </row>
    <row r="728" spans="2:37" s="3" customFormat="1" ht="21.75" hidden="1" customHeight="1" outlineLevel="1" x14ac:dyDescent="0.2">
      <c r="B728" s="15" t="s">
        <v>1008</v>
      </c>
      <c r="C728" s="16" t="s">
        <v>44</v>
      </c>
      <c r="D728" s="17">
        <v>360</v>
      </c>
      <c r="E728" s="10" t="s">
        <v>963</v>
      </c>
      <c r="F728" s="10" t="s">
        <v>67</v>
      </c>
      <c r="G728" s="21">
        <v>55841</v>
      </c>
      <c r="H728" s="18">
        <f>IFERROR(INDEX(#REF!,MATCH(G728,#REF!,0)),G728)</f>
        <v>55841</v>
      </c>
      <c r="I728" s="11"/>
      <c r="J728" s="11" t="s">
        <v>1002</v>
      </c>
      <c r="K728" s="11"/>
      <c r="L728" s="11" t="s">
        <v>1211</v>
      </c>
      <c r="M728" s="11">
        <v>0</v>
      </c>
      <c r="N728" s="19">
        <v>728800.65</v>
      </c>
      <c r="O728" s="19">
        <v>806764.06</v>
      </c>
      <c r="P728" s="19">
        <v>806764.06</v>
      </c>
      <c r="Q728" s="19">
        <v>8964.06</v>
      </c>
      <c r="R728" s="13">
        <f t="shared" si="156"/>
        <v>797800</v>
      </c>
      <c r="S728" s="11"/>
      <c r="T728" s="19">
        <v>15687.07</v>
      </c>
      <c r="U728" s="11"/>
      <c r="V728" s="19">
        <v>806764.06</v>
      </c>
      <c r="W728" s="19">
        <v>24651.13</v>
      </c>
      <c r="X728" s="19">
        <v>782112.93</v>
      </c>
      <c r="Y728" s="19">
        <f t="shared" si="157"/>
        <v>2241.0112777777781</v>
      </c>
      <c r="Z728" s="19">
        <f t="shared" si="158"/>
        <v>26892.12638888889</v>
      </c>
      <c r="AA728" s="19">
        <f t="shared" si="159"/>
        <v>770907.87361111108</v>
      </c>
      <c r="AB728" s="19">
        <f t="shared" si="160"/>
        <v>26892.135333333339</v>
      </c>
      <c r="AC728" s="19">
        <f t="shared" si="161"/>
        <v>744015.7382777778</v>
      </c>
      <c r="AD728" s="19">
        <f t="shared" si="162"/>
        <v>26892.135333333339</v>
      </c>
      <c r="AE728" s="19">
        <f t="shared" si="163"/>
        <v>717123.6029444444</v>
      </c>
      <c r="AF728" s="19">
        <f t="shared" si="164"/>
        <v>26892.135333333339</v>
      </c>
      <c r="AG728" s="19">
        <f t="shared" si="165"/>
        <v>690231.467611111</v>
      </c>
      <c r="AH728" s="19">
        <f t="shared" si="166"/>
        <v>26892.135333333339</v>
      </c>
      <c r="AI728" s="19">
        <f t="shared" si="167"/>
        <v>663339.3322777776</v>
      </c>
      <c r="AJ728" s="19">
        <f t="shared" si="168"/>
        <v>26892.135333333339</v>
      </c>
      <c r="AK728" s="20">
        <f t="shared" si="169"/>
        <v>636447.19694444421</v>
      </c>
    </row>
    <row r="729" spans="2:37" s="3" customFormat="1" ht="21.75" hidden="1" customHeight="1" outlineLevel="1" x14ac:dyDescent="0.2">
      <c r="B729" s="15" t="s">
        <v>1009</v>
      </c>
      <c r="C729" s="16" t="s">
        <v>44</v>
      </c>
      <c r="D729" s="17">
        <v>360</v>
      </c>
      <c r="E729" s="10" t="s">
        <v>963</v>
      </c>
      <c r="F729" s="10" t="s">
        <v>67</v>
      </c>
      <c r="G729" s="21">
        <v>55842</v>
      </c>
      <c r="H729" s="18">
        <f>IFERROR(INDEX(#REF!,MATCH(G729,#REF!,0)),G729)</f>
        <v>55842</v>
      </c>
      <c r="I729" s="11"/>
      <c r="J729" s="11" t="s">
        <v>1002</v>
      </c>
      <c r="K729" s="11"/>
      <c r="L729" s="11" t="s">
        <v>1211</v>
      </c>
      <c r="M729" s="11">
        <v>0</v>
      </c>
      <c r="N729" s="19">
        <v>2289394.65</v>
      </c>
      <c r="O729" s="19">
        <v>2041887.64</v>
      </c>
      <c r="P729" s="19">
        <v>2041887.64</v>
      </c>
      <c r="Q729" s="19">
        <v>22687.64</v>
      </c>
      <c r="R729" s="13">
        <f t="shared" si="156"/>
        <v>2019200</v>
      </c>
      <c r="S729" s="11"/>
      <c r="T729" s="19">
        <v>39703.370000000003</v>
      </c>
      <c r="U729" s="11"/>
      <c r="V729" s="19">
        <v>2041887.64</v>
      </c>
      <c r="W729" s="19">
        <v>62391.01</v>
      </c>
      <c r="X729" s="19">
        <v>1979496.63</v>
      </c>
      <c r="Y729" s="19">
        <f t="shared" si="157"/>
        <v>5671.9101111111104</v>
      </c>
      <c r="Z729" s="19">
        <f t="shared" si="158"/>
        <v>68062.920555555553</v>
      </c>
      <c r="AA729" s="19">
        <f t="shared" si="159"/>
        <v>1951137.0794444445</v>
      </c>
      <c r="AB729" s="19">
        <f t="shared" si="160"/>
        <v>68062.921333333332</v>
      </c>
      <c r="AC729" s="19">
        <f t="shared" si="161"/>
        <v>1883074.1581111113</v>
      </c>
      <c r="AD729" s="19">
        <f t="shared" si="162"/>
        <v>68062.921333333332</v>
      </c>
      <c r="AE729" s="19">
        <f t="shared" si="163"/>
        <v>1815011.236777778</v>
      </c>
      <c r="AF729" s="19">
        <f t="shared" si="164"/>
        <v>68062.921333333332</v>
      </c>
      <c r="AG729" s="19">
        <f t="shared" si="165"/>
        <v>1746948.3154444448</v>
      </c>
      <c r="AH729" s="19">
        <f t="shared" si="166"/>
        <v>68062.921333333332</v>
      </c>
      <c r="AI729" s="19">
        <f t="shared" si="167"/>
        <v>1678885.3941111115</v>
      </c>
      <c r="AJ729" s="19">
        <f t="shared" si="168"/>
        <v>68062.921333333332</v>
      </c>
      <c r="AK729" s="20">
        <f t="shared" si="169"/>
        <v>1610822.4727777783</v>
      </c>
    </row>
    <row r="730" spans="2:37" s="3" customFormat="1" ht="21.75" hidden="1" customHeight="1" outlineLevel="1" x14ac:dyDescent="0.2">
      <c r="B730" s="15" t="s">
        <v>1010</v>
      </c>
      <c r="C730" s="16" t="s">
        <v>44</v>
      </c>
      <c r="D730" s="17">
        <v>360</v>
      </c>
      <c r="E730" s="10" t="s">
        <v>963</v>
      </c>
      <c r="F730" s="10" t="s">
        <v>67</v>
      </c>
      <c r="G730" s="21">
        <v>55843</v>
      </c>
      <c r="H730" s="18">
        <f>IFERROR(INDEX(#REF!,MATCH(G730,#REF!,0)),G730)</f>
        <v>55843</v>
      </c>
      <c r="I730" s="11"/>
      <c r="J730" s="11" t="s">
        <v>1002</v>
      </c>
      <c r="K730" s="11"/>
      <c r="L730" s="11" t="s">
        <v>1211</v>
      </c>
      <c r="M730" s="11">
        <v>0</v>
      </c>
      <c r="N730" s="19">
        <v>822313.65</v>
      </c>
      <c r="O730" s="19">
        <v>792808.97</v>
      </c>
      <c r="P730" s="19">
        <v>792808.97</v>
      </c>
      <c r="Q730" s="19">
        <v>8808.9699999999993</v>
      </c>
      <c r="R730" s="13">
        <f t="shared" si="156"/>
        <v>784000</v>
      </c>
      <c r="S730" s="11"/>
      <c r="T730" s="19">
        <v>15415.75</v>
      </c>
      <c r="U730" s="11"/>
      <c r="V730" s="19">
        <v>792808.97</v>
      </c>
      <c r="W730" s="19">
        <v>24224.720000000001</v>
      </c>
      <c r="X730" s="19">
        <v>768584.25</v>
      </c>
      <c r="Y730" s="19">
        <f t="shared" si="157"/>
        <v>2202.2471388888889</v>
      </c>
      <c r="Z730" s="19">
        <f t="shared" si="158"/>
        <v>26426.985694444444</v>
      </c>
      <c r="AA730" s="19">
        <f t="shared" si="159"/>
        <v>757573.01430555561</v>
      </c>
      <c r="AB730" s="19">
        <f t="shared" si="160"/>
        <v>26426.965666666667</v>
      </c>
      <c r="AC730" s="19">
        <f t="shared" si="161"/>
        <v>731146.04863888898</v>
      </c>
      <c r="AD730" s="19">
        <f t="shared" si="162"/>
        <v>26426.965666666667</v>
      </c>
      <c r="AE730" s="19">
        <f t="shared" si="163"/>
        <v>704719.08297222236</v>
      </c>
      <c r="AF730" s="19">
        <f t="shared" si="164"/>
        <v>26426.965666666667</v>
      </c>
      <c r="AG730" s="19">
        <f t="shared" si="165"/>
        <v>678292.11730555573</v>
      </c>
      <c r="AH730" s="19">
        <f t="shared" si="166"/>
        <v>26426.965666666667</v>
      </c>
      <c r="AI730" s="19">
        <f t="shared" si="167"/>
        <v>651865.1516388891</v>
      </c>
      <c r="AJ730" s="19">
        <f t="shared" si="168"/>
        <v>26426.965666666667</v>
      </c>
      <c r="AK730" s="20">
        <f t="shared" si="169"/>
        <v>625438.18597222248</v>
      </c>
    </row>
    <row r="731" spans="2:37" s="3" customFormat="1" ht="21.75" hidden="1" customHeight="1" outlineLevel="1" x14ac:dyDescent="0.2">
      <c r="B731" s="15" t="s">
        <v>1011</v>
      </c>
      <c r="C731" s="16" t="s">
        <v>44</v>
      </c>
      <c r="D731" s="17">
        <v>360</v>
      </c>
      <c r="E731" s="10" t="s">
        <v>963</v>
      </c>
      <c r="F731" s="10" t="s">
        <v>67</v>
      </c>
      <c r="G731" s="21">
        <v>55844</v>
      </c>
      <c r="H731" s="18">
        <f>IFERROR(INDEX(#REF!,MATCH(G731,#REF!,0)),G731)</f>
        <v>55844</v>
      </c>
      <c r="I731" s="11"/>
      <c r="J731" s="11" t="s">
        <v>1002</v>
      </c>
      <c r="K731" s="11"/>
      <c r="L731" s="11" t="s">
        <v>1211</v>
      </c>
      <c r="M731" s="11">
        <v>0</v>
      </c>
      <c r="N731" s="19">
        <v>904657.65</v>
      </c>
      <c r="O731" s="19">
        <v>979786.53</v>
      </c>
      <c r="P731" s="19">
        <v>979786.53</v>
      </c>
      <c r="Q731" s="19">
        <v>10886.53</v>
      </c>
      <c r="R731" s="13">
        <f t="shared" si="156"/>
        <v>968900</v>
      </c>
      <c r="S731" s="11"/>
      <c r="T731" s="19">
        <v>19051.41</v>
      </c>
      <c r="U731" s="11"/>
      <c r="V731" s="19">
        <v>979786.53</v>
      </c>
      <c r="W731" s="19">
        <v>29937.94</v>
      </c>
      <c r="X731" s="19">
        <v>949848.59</v>
      </c>
      <c r="Y731" s="19">
        <f t="shared" si="157"/>
        <v>2721.62925</v>
      </c>
      <c r="Z731" s="19">
        <f t="shared" si="158"/>
        <v>32659.556250000001</v>
      </c>
      <c r="AA731" s="19">
        <f t="shared" si="159"/>
        <v>936240.44374999998</v>
      </c>
      <c r="AB731" s="19">
        <f t="shared" si="160"/>
        <v>32659.550999999999</v>
      </c>
      <c r="AC731" s="19">
        <f t="shared" si="161"/>
        <v>903580.89275</v>
      </c>
      <c r="AD731" s="19">
        <f t="shared" si="162"/>
        <v>32659.550999999999</v>
      </c>
      <c r="AE731" s="19">
        <f t="shared" si="163"/>
        <v>870921.34175000002</v>
      </c>
      <c r="AF731" s="19">
        <f t="shared" si="164"/>
        <v>32659.550999999999</v>
      </c>
      <c r="AG731" s="19">
        <f t="shared" si="165"/>
        <v>838261.79075000004</v>
      </c>
      <c r="AH731" s="19">
        <f t="shared" si="166"/>
        <v>32659.550999999999</v>
      </c>
      <c r="AI731" s="19">
        <f t="shared" si="167"/>
        <v>805602.23975000007</v>
      </c>
      <c r="AJ731" s="19">
        <f t="shared" si="168"/>
        <v>32659.550999999999</v>
      </c>
      <c r="AK731" s="20">
        <f t="shared" si="169"/>
        <v>772942.68875000009</v>
      </c>
    </row>
    <row r="732" spans="2:37" s="3" customFormat="1" ht="21.75" hidden="1" customHeight="1" outlineLevel="1" x14ac:dyDescent="0.2">
      <c r="B732" s="15" t="s">
        <v>1012</v>
      </c>
      <c r="C732" s="16" t="s">
        <v>44</v>
      </c>
      <c r="D732" s="17">
        <v>360</v>
      </c>
      <c r="E732" s="10" t="s">
        <v>963</v>
      </c>
      <c r="F732" s="10" t="s">
        <v>67</v>
      </c>
      <c r="G732" s="21">
        <v>55845</v>
      </c>
      <c r="H732" s="18">
        <f>IFERROR(INDEX(#REF!,MATCH(G732,#REF!,0)),G732)</f>
        <v>55845</v>
      </c>
      <c r="I732" s="11"/>
      <c r="J732" s="11" t="s">
        <v>1002</v>
      </c>
      <c r="K732" s="11"/>
      <c r="L732" s="11" t="s">
        <v>1211</v>
      </c>
      <c r="M732" s="11">
        <v>0</v>
      </c>
      <c r="N732" s="19">
        <v>269776.65000000002</v>
      </c>
      <c r="O732" s="19">
        <v>278089.89</v>
      </c>
      <c r="P732" s="19">
        <v>278089.89</v>
      </c>
      <c r="Q732" s="19">
        <v>3089.89</v>
      </c>
      <c r="R732" s="13">
        <f t="shared" si="156"/>
        <v>275000</v>
      </c>
      <c r="S732" s="11"/>
      <c r="T732" s="19">
        <v>5407.29</v>
      </c>
      <c r="U732" s="11"/>
      <c r="V732" s="19">
        <v>278089.89</v>
      </c>
      <c r="W732" s="19">
        <v>8497.18</v>
      </c>
      <c r="X732" s="19">
        <v>269592.71000000002</v>
      </c>
      <c r="Y732" s="19">
        <f t="shared" si="157"/>
        <v>772.47191666666674</v>
      </c>
      <c r="Z732" s="19">
        <f t="shared" si="158"/>
        <v>9269.6495833333338</v>
      </c>
      <c r="AA732" s="19">
        <f t="shared" si="159"/>
        <v>265730.35041666665</v>
      </c>
      <c r="AB732" s="19">
        <f t="shared" si="160"/>
        <v>9269.6630000000005</v>
      </c>
      <c r="AC732" s="19">
        <f t="shared" si="161"/>
        <v>256460.68741666665</v>
      </c>
      <c r="AD732" s="19">
        <f t="shared" si="162"/>
        <v>9269.6630000000005</v>
      </c>
      <c r="AE732" s="19">
        <f t="shared" si="163"/>
        <v>247191.02441666665</v>
      </c>
      <c r="AF732" s="19">
        <f t="shared" si="164"/>
        <v>9269.6630000000005</v>
      </c>
      <c r="AG732" s="19">
        <f t="shared" si="165"/>
        <v>237921.36141666665</v>
      </c>
      <c r="AH732" s="19">
        <f t="shared" si="166"/>
        <v>9269.6630000000005</v>
      </c>
      <c r="AI732" s="19">
        <f t="shared" si="167"/>
        <v>228651.69841666665</v>
      </c>
      <c r="AJ732" s="19">
        <f t="shared" si="168"/>
        <v>9269.6630000000005</v>
      </c>
      <c r="AK732" s="20">
        <f t="shared" si="169"/>
        <v>219382.03541666665</v>
      </c>
    </row>
    <row r="733" spans="2:37" s="3" customFormat="1" ht="21.75" hidden="1" customHeight="1" outlineLevel="1" x14ac:dyDescent="0.2">
      <c r="B733" s="15" t="s">
        <v>1013</v>
      </c>
      <c r="C733" s="16" t="s">
        <v>44</v>
      </c>
      <c r="D733" s="17">
        <v>360</v>
      </c>
      <c r="E733" s="10" t="s">
        <v>963</v>
      </c>
      <c r="F733" s="10" t="s">
        <v>67</v>
      </c>
      <c r="G733" s="21">
        <v>55846</v>
      </c>
      <c r="H733" s="18">
        <f>IFERROR(INDEX(#REF!,MATCH(G733,#REF!,0)),G733)</f>
        <v>55846</v>
      </c>
      <c r="I733" s="11"/>
      <c r="J733" s="11" t="s">
        <v>1002</v>
      </c>
      <c r="K733" s="11"/>
      <c r="L733" s="11" t="s">
        <v>1211</v>
      </c>
      <c r="M733" s="11">
        <v>0</v>
      </c>
      <c r="N733" s="19">
        <v>522064.65</v>
      </c>
      <c r="O733" s="19">
        <v>471235.96</v>
      </c>
      <c r="P733" s="19">
        <v>471235.96</v>
      </c>
      <c r="Q733" s="19">
        <v>5235.96</v>
      </c>
      <c r="R733" s="13">
        <f t="shared" si="156"/>
        <v>466000</v>
      </c>
      <c r="S733" s="11"/>
      <c r="T733" s="19">
        <v>9162.93</v>
      </c>
      <c r="U733" s="11"/>
      <c r="V733" s="19">
        <v>471235.96</v>
      </c>
      <c r="W733" s="19">
        <v>14398.89</v>
      </c>
      <c r="X733" s="19">
        <v>456837.07</v>
      </c>
      <c r="Y733" s="19">
        <f t="shared" si="157"/>
        <v>1308.9887777777778</v>
      </c>
      <c r="Z733" s="19">
        <f t="shared" si="158"/>
        <v>15707.873888888889</v>
      </c>
      <c r="AA733" s="19">
        <f t="shared" si="159"/>
        <v>450292.12611111114</v>
      </c>
      <c r="AB733" s="19">
        <f t="shared" si="160"/>
        <v>15707.865333333335</v>
      </c>
      <c r="AC733" s="19">
        <f t="shared" si="161"/>
        <v>434584.26077777782</v>
      </c>
      <c r="AD733" s="19">
        <f t="shared" si="162"/>
        <v>15707.865333333335</v>
      </c>
      <c r="AE733" s="19">
        <f t="shared" si="163"/>
        <v>418876.3954444445</v>
      </c>
      <c r="AF733" s="19">
        <f t="shared" si="164"/>
        <v>15707.865333333335</v>
      </c>
      <c r="AG733" s="19">
        <f t="shared" si="165"/>
        <v>403168.53011111118</v>
      </c>
      <c r="AH733" s="19">
        <f t="shared" si="166"/>
        <v>15707.865333333335</v>
      </c>
      <c r="AI733" s="19">
        <f t="shared" si="167"/>
        <v>387460.66477777786</v>
      </c>
      <c r="AJ733" s="19">
        <f t="shared" si="168"/>
        <v>15707.865333333335</v>
      </c>
      <c r="AK733" s="20">
        <f t="shared" si="169"/>
        <v>371752.79944444454</v>
      </c>
    </row>
    <row r="734" spans="2:37" s="3" customFormat="1" ht="21.75" hidden="1" customHeight="1" outlineLevel="1" x14ac:dyDescent="0.2">
      <c r="B734" s="15" t="s">
        <v>1014</v>
      </c>
      <c r="C734" s="16" t="s">
        <v>44</v>
      </c>
      <c r="D734" s="17">
        <v>360</v>
      </c>
      <c r="E734" s="10" t="s">
        <v>963</v>
      </c>
      <c r="F734" s="10" t="s">
        <v>67</v>
      </c>
      <c r="G734" s="21">
        <v>55847</v>
      </c>
      <c r="H734" s="18">
        <f>IFERROR(INDEX(#REF!,MATCH(G734,#REF!,0)),G734)</f>
        <v>55847</v>
      </c>
      <c r="I734" s="11"/>
      <c r="J734" s="11" t="s">
        <v>1002</v>
      </c>
      <c r="K734" s="11"/>
      <c r="L734" s="11" t="s">
        <v>1211</v>
      </c>
      <c r="M734" s="11">
        <v>0</v>
      </c>
      <c r="N734" s="19">
        <v>678649.65</v>
      </c>
      <c r="O734" s="19">
        <v>657505.63</v>
      </c>
      <c r="P734" s="19">
        <v>657505.63</v>
      </c>
      <c r="Q734" s="19">
        <v>7305.63</v>
      </c>
      <c r="R734" s="13">
        <f t="shared" si="156"/>
        <v>650200</v>
      </c>
      <c r="S734" s="11"/>
      <c r="T734" s="19">
        <v>12784.8</v>
      </c>
      <c r="U734" s="11"/>
      <c r="V734" s="19">
        <v>657505.63</v>
      </c>
      <c r="W734" s="19">
        <v>20090.43</v>
      </c>
      <c r="X734" s="19">
        <v>637415.19999999995</v>
      </c>
      <c r="Y734" s="19">
        <f t="shared" si="157"/>
        <v>1826.4045277777777</v>
      </c>
      <c r="Z734" s="19">
        <f t="shared" si="158"/>
        <v>21916.822638888887</v>
      </c>
      <c r="AA734" s="19">
        <f t="shared" si="159"/>
        <v>628283.17736111116</v>
      </c>
      <c r="AB734" s="19">
        <f t="shared" si="160"/>
        <v>21916.854333333333</v>
      </c>
      <c r="AC734" s="19">
        <f t="shared" si="161"/>
        <v>606366.32302777783</v>
      </c>
      <c r="AD734" s="19">
        <f t="shared" si="162"/>
        <v>21916.854333333333</v>
      </c>
      <c r="AE734" s="19">
        <f t="shared" si="163"/>
        <v>584449.46869444451</v>
      </c>
      <c r="AF734" s="19">
        <f t="shared" si="164"/>
        <v>21916.854333333333</v>
      </c>
      <c r="AG734" s="19">
        <f t="shared" si="165"/>
        <v>562532.61436111119</v>
      </c>
      <c r="AH734" s="19">
        <f t="shared" si="166"/>
        <v>21916.854333333333</v>
      </c>
      <c r="AI734" s="19">
        <f t="shared" si="167"/>
        <v>540615.76002777787</v>
      </c>
      <c r="AJ734" s="19">
        <f t="shared" si="168"/>
        <v>21916.854333333333</v>
      </c>
      <c r="AK734" s="20">
        <f t="shared" si="169"/>
        <v>518698.90569444455</v>
      </c>
    </row>
    <row r="735" spans="2:37" s="3" customFormat="1" ht="21.75" hidden="1" customHeight="1" outlineLevel="1" x14ac:dyDescent="0.2">
      <c r="B735" s="15" t="s">
        <v>1015</v>
      </c>
      <c r="C735" s="16" t="s">
        <v>44</v>
      </c>
      <c r="D735" s="17">
        <v>360</v>
      </c>
      <c r="E735" s="10" t="s">
        <v>963</v>
      </c>
      <c r="F735" s="10" t="s">
        <v>67</v>
      </c>
      <c r="G735" s="21">
        <v>55849</v>
      </c>
      <c r="H735" s="18">
        <f>IFERROR(INDEX(#REF!,MATCH(G735,#REF!,0)),G735)</f>
        <v>55849</v>
      </c>
      <c r="I735" s="11"/>
      <c r="J735" s="11" t="s">
        <v>1002</v>
      </c>
      <c r="K735" s="11"/>
      <c r="L735" s="11" t="s">
        <v>1211</v>
      </c>
      <c r="M735" s="11">
        <v>0</v>
      </c>
      <c r="N735" s="19">
        <v>785302.65</v>
      </c>
      <c r="O735" s="19">
        <v>772786.53</v>
      </c>
      <c r="P735" s="19">
        <v>772786.53</v>
      </c>
      <c r="Q735" s="19">
        <v>8586.5300000000007</v>
      </c>
      <c r="R735" s="13">
        <f t="shared" si="156"/>
        <v>764200</v>
      </c>
      <c r="S735" s="11"/>
      <c r="T735" s="19">
        <v>15026.41</v>
      </c>
      <c r="U735" s="11"/>
      <c r="V735" s="19">
        <v>772786.53</v>
      </c>
      <c r="W735" s="19">
        <v>23612.94</v>
      </c>
      <c r="X735" s="19">
        <v>749173.59</v>
      </c>
      <c r="Y735" s="19">
        <f t="shared" si="157"/>
        <v>2146.62925</v>
      </c>
      <c r="Z735" s="19">
        <f t="shared" si="158"/>
        <v>25759.556250000001</v>
      </c>
      <c r="AA735" s="19">
        <f t="shared" si="159"/>
        <v>738440.44374999998</v>
      </c>
      <c r="AB735" s="19">
        <f t="shared" si="160"/>
        <v>25759.550999999999</v>
      </c>
      <c r="AC735" s="19">
        <f t="shared" si="161"/>
        <v>712680.89275</v>
      </c>
      <c r="AD735" s="19">
        <f t="shared" si="162"/>
        <v>25759.550999999999</v>
      </c>
      <c r="AE735" s="19">
        <f t="shared" si="163"/>
        <v>686921.34175000002</v>
      </c>
      <c r="AF735" s="19">
        <f t="shared" si="164"/>
        <v>25759.550999999999</v>
      </c>
      <c r="AG735" s="19">
        <f t="shared" si="165"/>
        <v>661161.79075000004</v>
      </c>
      <c r="AH735" s="19">
        <f t="shared" si="166"/>
        <v>25759.550999999999</v>
      </c>
      <c r="AI735" s="19">
        <f t="shared" si="167"/>
        <v>635402.23975000007</v>
      </c>
      <c r="AJ735" s="19">
        <f t="shared" si="168"/>
        <v>25759.550999999999</v>
      </c>
      <c r="AK735" s="20">
        <f t="shared" si="169"/>
        <v>609642.68875000009</v>
      </c>
    </row>
    <row r="736" spans="2:37" s="3" customFormat="1" ht="21.75" hidden="1" customHeight="1" outlineLevel="1" x14ac:dyDescent="0.2">
      <c r="B736" s="15" t="s">
        <v>1016</v>
      </c>
      <c r="C736" s="16" t="s">
        <v>44</v>
      </c>
      <c r="D736" s="17">
        <v>360</v>
      </c>
      <c r="E736" s="10" t="s">
        <v>963</v>
      </c>
      <c r="F736" s="10" t="s">
        <v>67</v>
      </c>
      <c r="G736" s="21">
        <v>55848</v>
      </c>
      <c r="H736" s="18">
        <f>IFERROR(INDEX(#REF!,MATCH(G736,#REF!,0)),G736)</f>
        <v>55848</v>
      </c>
      <c r="I736" s="11"/>
      <c r="J736" s="11" t="s">
        <v>1002</v>
      </c>
      <c r="K736" s="11"/>
      <c r="L736" s="11" t="s">
        <v>1211</v>
      </c>
      <c r="M736" s="11">
        <v>0</v>
      </c>
      <c r="N736" s="19">
        <v>811363.65</v>
      </c>
      <c r="O736" s="19">
        <v>793719.11</v>
      </c>
      <c r="P736" s="19">
        <v>793719.11</v>
      </c>
      <c r="Q736" s="19">
        <v>8819.11</v>
      </c>
      <c r="R736" s="13">
        <f t="shared" si="156"/>
        <v>784900</v>
      </c>
      <c r="S736" s="11"/>
      <c r="T736" s="19">
        <v>15433.46</v>
      </c>
      <c r="U736" s="11"/>
      <c r="V736" s="19">
        <v>793719.11</v>
      </c>
      <c r="W736" s="19">
        <v>24252.57</v>
      </c>
      <c r="X736" s="19">
        <v>769466.54</v>
      </c>
      <c r="Y736" s="19">
        <f t="shared" si="157"/>
        <v>2204.7753055555554</v>
      </c>
      <c r="Z736" s="19">
        <f t="shared" si="158"/>
        <v>26457.336527777778</v>
      </c>
      <c r="AA736" s="19">
        <f t="shared" si="159"/>
        <v>758442.66347222216</v>
      </c>
      <c r="AB736" s="19">
        <f t="shared" si="160"/>
        <v>26457.303666666667</v>
      </c>
      <c r="AC736" s="19">
        <f t="shared" si="161"/>
        <v>731985.35980555555</v>
      </c>
      <c r="AD736" s="19">
        <f t="shared" si="162"/>
        <v>26457.303666666667</v>
      </c>
      <c r="AE736" s="19">
        <f t="shared" si="163"/>
        <v>705528.05613888893</v>
      </c>
      <c r="AF736" s="19">
        <f t="shared" si="164"/>
        <v>26457.303666666667</v>
      </c>
      <c r="AG736" s="19">
        <f t="shared" si="165"/>
        <v>679070.75247222232</v>
      </c>
      <c r="AH736" s="19">
        <f t="shared" si="166"/>
        <v>26457.303666666667</v>
      </c>
      <c r="AI736" s="19">
        <f t="shared" si="167"/>
        <v>652613.4488055557</v>
      </c>
      <c r="AJ736" s="19">
        <f t="shared" si="168"/>
        <v>26457.303666666667</v>
      </c>
      <c r="AK736" s="20">
        <f t="shared" si="169"/>
        <v>626156.14513888909</v>
      </c>
    </row>
    <row r="737" spans="2:37" s="3" customFormat="1" ht="21.75" hidden="1" customHeight="1" outlineLevel="1" x14ac:dyDescent="0.2">
      <c r="B737" s="15" t="s">
        <v>1017</v>
      </c>
      <c r="C737" s="16" t="s">
        <v>44</v>
      </c>
      <c r="D737" s="17">
        <v>360</v>
      </c>
      <c r="E737" s="10" t="s">
        <v>963</v>
      </c>
      <c r="F737" s="10" t="s">
        <v>67</v>
      </c>
      <c r="G737" s="21">
        <v>55850</v>
      </c>
      <c r="H737" s="18">
        <f>IFERROR(INDEX(#REF!,MATCH(G737,#REF!,0)),G737)</f>
        <v>55850</v>
      </c>
      <c r="I737" s="11"/>
      <c r="J737" s="11" t="s">
        <v>1002</v>
      </c>
      <c r="K737" s="11"/>
      <c r="L737" s="11" t="s">
        <v>1211</v>
      </c>
      <c r="M737" s="11">
        <v>0</v>
      </c>
      <c r="N737" s="19">
        <v>241306.65</v>
      </c>
      <c r="O737" s="19">
        <v>248561.81</v>
      </c>
      <c r="P737" s="19">
        <v>248561.81</v>
      </c>
      <c r="Q737" s="19">
        <v>2761.81</v>
      </c>
      <c r="R737" s="13">
        <f t="shared" si="156"/>
        <v>245800</v>
      </c>
      <c r="S737" s="11"/>
      <c r="T737" s="19">
        <v>4833.1499999999996</v>
      </c>
      <c r="U737" s="11"/>
      <c r="V737" s="19">
        <v>248561.81</v>
      </c>
      <c r="W737" s="19">
        <v>7594.96</v>
      </c>
      <c r="X737" s="19">
        <v>240966.85</v>
      </c>
      <c r="Y737" s="19">
        <f t="shared" si="157"/>
        <v>690.4494722222222</v>
      </c>
      <c r="Z737" s="19">
        <f t="shared" si="158"/>
        <v>8285.3973611111105</v>
      </c>
      <c r="AA737" s="19">
        <f t="shared" si="159"/>
        <v>237514.6026388889</v>
      </c>
      <c r="AB737" s="19">
        <f t="shared" si="160"/>
        <v>8285.3936666666668</v>
      </c>
      <c r="AC737" s="19">
        <f t="shared" si="161"/>
        <v>229229.20897222223</v>
      </c>
      <c r="AD737" s="19">
        <f t="shared" si="162"/>
        <v>8285.3936666666668</v>
      </c>
      <c r="AE737" s="19">
        <f t="shared" si="163"/>
        <v>220943.81530555556</v>
      </c>
      <c r="AF737" s="19">
        <f t="shared" si="164"/>
        <v>8285.3936666666668</v>
      </c>
      <c r="AG737" s="19">
        <f t="shared" si="165"/>
        <v>212658.42163888889</v>
      </c>
      <c r="AH737" s="19">
        <f t="shared" si="166"/>
        <v>8285.3936666666668</v>
      </c>
      <c r="AI737" s="19">
        <f t="shared" si="167"/>
        <v>204373.02797222222</v>
      </c>
      <c r="AJ737" s="19">
        <f t="shared" si="168"/>
        <v>8285.3936666666668</v>
      </c>
      <c r="AK737" s="20">
        <f t="shared" si="169"/>
        <v>196087.63430555555</v>
      </c>
    </row>
    <row r="738" spans="2:37" s="3" customFormat="1" ht="21.75" hidden="1" customHeight="1" outlineLevel="1" x14ac:dyDescent="0.2">
      <c r="B738" s="15" t="s">
        <v>1018</v>
      </c>
      <c r="C738" s="16" t="s">
        <v>44</v>
      </c>
      <c r="D738" s="17">
        <v>360</v>
      </c>
      <c r="E738" s="10" t="s">
        <v>963</v>
      </c>
      <c r="F738" s="10" t="s">
        <v>67</v>
      </c>
      <c r="G738" s="21">
        <v>55851</v>
      </c>
      <c r="H738" s="18">
        <f>IFERROR(INDEX(#REF!,MATCH(G738,#REF!,0)),G738)</f>
        <v>55851</v>
      </c>
      <c r="I738" s="11"/>
      <c r="J738" s="11" t="s">
        <v>1002</v>
      </c>
      <c r="K738" s="11"/>
      <c r="L738" s="11" t="s">
        <v>1211</v>
      </c>
      <c r="M738" s="11">
        <v>0</v>
      </c>
      <c r="N738" s="19">
        <v>766906.65</v>
      </c>
      <c r="O738" s="19">
        <v>739213.5</v>
      </c>
      <c r="P738" s="19">
        <v>739213.5</v>
      </c>
      <c r="Q738" s="19">
        <v>8213.5</v>
      </c>
      <c r="R738" s="13">
        <f t="shared" si="156"/>
        <v>731000</v>
      </c>
      <c r="S738" s="11"/>
      <c r="T738" s="19">
        <v>14373.59</v>
      </c>
      <c r="U738" s="11"/>
      <c r="V738" s="19">
        <v>739213.5</v>
      </c>
      <c r="W738" s="19">
        <v>22587.09</v>
      </c>
      <c r="X738" s="19">
        <v>716626.41</v>
      </c>
      <c r="Y738" s="19">
        <f t="shared" si="157"/>
        <v>2053.3708333333334</v>
      </c>
      <c r="Z738" s="19">
        <f t="shared" si="158"/>
        <v>24640.444166666668</v>
      </c>
      <c r="AA738" s="19">
        <f t="shared" si="159"/>
        <v>706359.55583333329</v>
      </c>
      <c r="AB738" s="19">
        <f t="shared" si="160"/>
        <v>24640.45</v>
      </c>
      <c r="AC738" s="19">
        <f t="shared" si="161"/>
        <v>681719.10583333333</v>
      </c>
      <c r="AD738" s="19">
        <f t="shared" si="162"/>
        <v>24640.45</v>
      </c>
      <c r="AE738" s="19">
        <f t="shared" si="163"/>
        <v>657078.65583333338</v>
      </c>
      <c r="AF738" s="19">
        <f t="shared" si="164"/>
        <v>24640.45</v>
      </c>
      <c r="AG738" s="19">
        <f t="shared" si="165"/>
        <v>632438.20583333343</v>
      </c>
      <c r="AH738" s="19">
        <f t="shared" si="166"/>
        <v>24640.45</v>
      </c>
      <c r="AI738" s="19">
        <f t="shared" si="167"/>
        <v>607797.75583333347</v>
      </c>
      <c r="AJ738" s="19">
        <f t="shared" si="168"/>
        <v>24640.45</v>
      </c>
      <c r="AK738" s="20">
        <f t="shared" si="169"/>
        <v>583157.30583333352</v>
      </c>
    </row>
    <row r="739" spans="2:37" s="3" customFormat="1" ht="32.25" hidden="1" customHeight="1" outlineLevel="1" x14ac:dyDescent="0.2">
      <c r="B739" s="15" t="s">
        <v>1019</v>
      </c>
      <c r="C739" s="16" t="s">
        <v>44</v>
      </c>
      <c r="D739" s="17">
        <v>360</v>
      </c>
      <c r="E739" s="10" t="s">
        <v>963</v>
      </c>
      <c r="F739" s="10" t="s">
        <v>67</v>
      </c>
      <c r="G739" s="21">
        <v>55852</v>
      </c>
      <c r="H739" s="18">
        <f>IFERROR(INDEX(#REF!,MATCH(G739,#REF!,0)),G739)</f>
        <v>55852</v>
      </c>
      <c r="I739" s="11"/>
      <c r="J739" s="11" t="s">
        <v>1002</v>
      </c>
      <c r="K739" s="11"/>
      <c r="L739" s="11" t="s">
        <v>1211</v>
      </c>
      <c r="M739" s="11">
        <v>0</v>
      </c>
      <c r="N739" s="19">
        <v>1180816.6499999999</v>
      </c>
      <c r="O739" s="19">
        <v>1290741.5900000001</v>
      </c>
      <c r="P739" s="19">
        <v>1290741.5900000001</v>
      </c>
      <c r="Q739" s="19">
        <v>14341.59</v>
      </c>
      <c r="R739" s="13">
        <f t="shared" si="156"/>
        <v>1276400</v>
      </c>
      <c r="S739" s="11"/>
      <c r="T739" s="19">
        <v>25097.73</v>
      </c>
      <c r="U739" s="11"/>
      <c r="V739" s="19">
        <v>1290741.5900000001</v>
      </c>
      <c r="W739" s="19">
        <v>39439.32</v>
      </c>
      <c r="X739" s="19">
        <v>1251302.27</v>
      </c>
      <c r="Y739" s="19">
        <f t="shared" si="157"/>
        <v>3585.3933055555558</v>
      </c>
      <c r="Z739" s="19">
        <f t="shared" si="158"/>
        <v>43024.696527777778</v>
      </c>
      <c r="AA739" s="19">
        <f t="shared" si="159"/>
        <v>1233375.3034722223</v>
      </c>
      <c r="AB739" s="19">
        <f t="shared" si="160"/>
        <v>43024.719666666671</v>
      </c>
      <c r="AC739" s="19">
        <f t="shared" si="161"/>
        <v>1190350.5838055557</v>
      </c>
      <c r="AD739" s="19">
        <f t="shared" si="162"/>
        <v>43024.719666666671</v>
      </c>
      <c r="AE739" s="19">
        <f t="shared" si="163"/>
        <v>1147325.8641388891</v>
      </c>
      <c r="AF739" s="19">
        <f t="shared" si="164"/>
        <v>43024.719666666671</v>
      </c>
      <c r="AG739" s="19">
        <f t="shared" si="165"/>
        <v>1104301.1444722225</v>
      </c>
      <c r="AH739" s="19">
        <f t="shared" si="166"/>
        <v>43024.719666666671</v>
      </c>
      <c r="AI739" s="19">
        <f t="shared" si="167"/>
        <v>1061276.424805556</v>
      </c>
      <c r="AJ739" s="19">
        <f t="shared" si="168"/>
        <v>43024.719666666671</v>
      </c>
      <c r="AK739" s="20">
        <f t="shared" si="169"/>
        <v>1018251.7051388893</v>
      </c>
    </row>
    <row r="740" spans="2:37" s="3" customFormat="1" ht="21.75" hidden="1" customHeight="1" outlineLevel="1" x14ac:dyDescent="0.2">
      <c r="B740" s="15" t="s">
        <v>1020</v>
      </c>
      <c r="C740" s="16" t="s">
        <v>44</v>
      </c>
      <c r="D740" s="17">
        <v>360</v>
      </c>
      <c r="E740" s="10" t="s">
        <v>963</v>
      </c>
      <c r="F740" s="10" t="s">
        <v>67</v>
      </c>
      <c r="G740" s="21">
        <v>55853</v>
      </c>
      <c r="H740" s="18">
        <f>IFERROR(INDEX(#REF!,MATCH(G740,#REF!,0)),G740)</f>
        <v>55853</v>
      </c>
      <c r="I740" s="11"/>
      <c r="J740" s="11" t="s">
        <v>1002</v>
      </c>
      <c r="K740" s="11"/>
      <c r="L740" s="11" t="s">
        <v>1211</v>
      </c>
      <c r="M740" s="11">
        <v>0</v>
      </c>
      <c r="N740" s="19">
        <v>785959.65</v>
      </c>
      <c r="O740" s="19">
        <v>756000</v>
      </c>
      <c r="P740" s="19">
        <v>756000</v>
      </c>
      <c r="Q740" s="19">
        <v>8400</v>
      </c>
      <c r="R740" s="13">
        <f t="shared" si="156"/>
        <v>747600</v>
      </c>
      <c r="S740" s="11"/>
      <c r="T740" s="19">
        <v>14700</v>
      </c>
      <c r="U740" s="11"/>
      <c r="V740" s="19">
        <v>756000</v>
      </c>
      <c r="W740" s="19">
        <v>23100</v>
      </c>
      <c r="X740" s="19">
        <v>732900</v>
      </c>
      <c r="Y740" s="19">
        <f t="shared" si="157"/>
        <v>2100</v>
      </c>
      <c r="Z740" s="19">
        <f t="shared" si="158"/>
        <v>25200</v>
      </c>
      <c r="AA740" s="19">
        <f t="shared" si="159"/>
        <v>722400</v>
      </c>
      <c r="AB740" s="19">
        <f t="shared" si="160"/>
        <v>25200</v>
      </c>
      <c r="AC740" s="19">
        <f t="shared" si="161"/>
        <v>697200</v>
      </c>
      <c r="AD740" s="19">
        <f t="shared" si="162"/>
        <v>25200</v>
      </c>
      <c r="AE740" s="19">
        <f t="shared" si="163"/>
        <v>672000</v>
      </c>
      <c r="AF740" s="19">
        <f t="shared" si="164"/>
        <v>25200</v>
      </c>
      <c r="AG740" s="19">
        <f t="shared" si="165"/>
        <v>646800</v>
      </c>
      <c r="AH740" s="19">
        <f t="shared" si="166"/>
        <v>25200</v>
      </c>
      <c r="AI740" s="19">
        <f t="shared" si="167"/>
        <v>621600</v>
      </c>
      <c r="AJ740" s="19">
        <f t="shared" si="168"/>
        <v>25200</v>
      </c>
      <c r="AK740" s="20">
        <f t="shared" si="169"/>
        <v>596400</v>
      </c>
    </row>
    <row r="741" spans="2:37" s="3" customFormat="1" ht="21.75" hidden="1" customHeight="1" outlineLevel="1" x14ac:dyDescent="0.2">
      <c r="B741" s="15" t="s">
        <v>1021</v>
      </c>
      <c r="C741" s="16" t="s">
        <v>44</v>
      </c>
      <c r="D741" s="17">
        <v>360</v>
      </c>
      <c r="E741" s="10" t="s">
        <v>963</v>
      </c>
      <c r="F741" s="10" t="s">
        <v>67</v>
      </c>
      <c r="G741" s="21">
        <v>55854</v>
      </c>
      <c r="H741" s="18">
        <f>IFERROR(INDEX(#REF!,MATCH(G741,#REF!,0)),G741)</f>
        <v>55854</v>
      </c>
      <c r="I741" s="11"/>
      <c r="J741" s="11" t="s">
        <v>1002</v>
      </c>
      <c r="K741" s="11"/>
      <c r="L741" s="11" t="s">
        <v>1211</v>
      </c>
      <c r="M741" s="11">
        <v>0</v>
      </c>
      <c r="N741" s="19">
        <v>486367.65</v>
      </c>
      <c r="O741" s="19">
        <v>505213.48</v>
      </c>
      <c r="P741" s="19">
        <v>505213.48</v>
      </c>
      <c r="Q741" s="19">
        <v>5613.48</v>
      </c>
      <c r="R741" s="13">
        <f t="shared" si="156"/>
        <v>499600</v>
      </c>
      <c r="S741" s="11"/>
      <c r="T741" s="19">
        <v>9823.59</v>
      </c>
      <c r="U741" s="11"/>
      <c r="V741" s="19">
        <v>505213.48</v>
      </c>
      <c r="W741" s="19">
        <v>15437.07</v>
      </c>
      <c r="X741" s="19">
        <v>489776.41</v>
      </c>
      <c r="Y741" s="19">
        <f t="shared" si="157"/>
        <v>1403.3707777777777</v>
      </c>
      <c r="Z741" s="19">
        <f t="shared" si="158"/>
        <v>16840.443888888891</v>
      </c>
      <c r="AA741" s="19">
        <f t="shared" si="159"/>
        <v>482759.55611111113</v>
      </c>
      <c r="AB741" s="19">
        <f t="shared" si="160"/>
        <v>16840.44933333333</v>
      </c>
      <c r="AC741" s="19">
        <f t="shared" si="161"/>
        <v>465919.10677777778</v>
      </c>
      <c r="AD741" s="19">
        <f t="shared" si="162"/>
        <v>16840.44933333333</v>
      </c>
      <c r="AE741" s="19">
        <f t="shared" si="163"/>
        <v>449078.65744444443</v>
      </c>
      <c r="AF741" s="19">
        <f t="shared" si="164"/>
        <v>16840.44933333333</v>
      </c>
      <c r="AG741" s="19">
        <f t="shared" si="165"/>
        <v>432238.20811111107</v>
      </c>
      <c r="AH741" s="19">
        <f t="shared" si="166"/>
        <v>16840.44933333333</v>
      </c>
      <c r="AI741" s="19">
        <f t="shared" si="167"/>
        <v>415397.75877777772</v>
      </c>
      <c r="AJ741" s="19">
        <f t="shared" si="168"/>
        <v>16840.44933333333</v>
      </c>
      <c r="AK741" s="20">
        <f t="shared" si="169"/>
        <v>398557.30944444437</v>
      </c>
    </row>
    <row r="742" spans="2:37" s="3" customFormat="1" ht="21.75" hidden="1" customHeight="1" outlineLevel="1" x14ac:dyDescent="0.2">
      <c r="B742" s="15" t="s">
        <v>1022</v>
      </c>
      <c r="C742" s="16" t="s">
        <v>44</v>
      </c>
      <c r="D742" s="17">
        <v>360</v>
      </c>
      <c r="E742" s="10" t="s">
        <v>963</v>
      </c>
      <c r="F742" s="10" t="s">
        <v>67</v>
      </c>
      <c r="G742" s="21">
        <v>55855</v>
      </c>
      <c r="H742" s="18">
        <f>IFERROR(INDEX(#REF!,MATCH(G742,#REF!,0)),G742)</f>
        <v>55855</v>
      </c>
      <c r="I742" s="11"/>
      <c r="J742" s="11" t="s">
        <v>1002</v>
      </c>
      <c r="K742" s="11"/>
      <c r="L742" s="11" t="s">
        <v>1211</v>
      </c>
      <c r="M742" s="11">
        <v>0</v>
      </c>
      <c r="N742" s="19">
        <v>770410.65</v>
      </c>
      <c r="O742" s="19">
        <v>742550.56</v>
      </c>
      <c r="P742" s="19">
        <v>742550.56</v>
      </c>
      <c r="Q742" s="19">
        <v>8250.56</v>
      </c>
      <c r="R742" s="13">
        <f t="shared" si="156"/>
        <v>734300</v>
      </c>
      <c r="S742" s="11"/>
      <c r="T742" s="19">
        <v>14438.48</v>
      </c>
      <c r="U742" s="11"/>
      <c r="V742" s="19">
        <v>742550.56</v>
      </c>
      <c r="W742" s="19">
        <v>22689.040000000001</v>
      </c>
      <c r="X742" s="19">
        <v>719861.52</v>
      </c>
      <c r="Y742" s="19">
        <f t="shared" si="157"/>
        <v>2062.6404444444447</v>
      </c>
      <c r="Z742" s="19">
        <f t="shared" si="158"/>
        <v>24751.682222222225</v>
      </c>
      <c r="AA742" s="19">
        <f t="shared" si="159"/>
        <v>709548.31777777779</v>
      </c>
      <c r="AB742" s="19">
        <f t="shared" si="160"/>
        <v>24751.685333333335</v>
      </c>
      <c r="AC742" s="19">
        <f t="shared" si="161"/>
        <v>684796.63244444446</v>
      </c>
      <c r="AD742" s="19">
        <f t="shared" si="162"/>
        <v>24751.685333333335</v>
      </c>
      <c r="AE742" s="19">
        <f t="shared" si="163"/>
        <v>660044.94711111113</v>
      </c>
      <c r="AF742" s="19">
        <f t="shared" si="164"/>
        <v>24751.685333333335</v>
      </c>
      <c r="AG742" s="19">
        <f t="shared" si="165"/>
        <v>635293.26177777781</v>
      </c>
      <c r="AH742" s="19">
        <f t="shared" si="166"/>
        <v>24751.685333333335</v>
      </c>
      <c r="AI742" s="19">
        <f t="shared" si="167"/>
        <v>610541.57644444448</v>
      </c>
      <c r="AJ742" s="19">
        <f t="shared" si="168"/>
        <v>24751.685333333335</v>
      </c>
      <c r="AK742" s="20">
        <f t="shared" si="169"/>
        <v>585789.89111111115</v>
      </c>
    </row>
    <row r="743" spans="2:37" s="3" customFormat="1" ht="21.75" hidden="1" customHeight="1" outlineLevel="1" x14ac:dyDescent="0.2">
      <c r="B743" s="15" t="s">
        <v>1023</v>
      </c>
      <c r="C743" s="16" t="s">
        <v>44</v>
      </c>
      <c r="D743" s="17">
        <v>360</v>
      </c>
      <c r="E743" s="10" t="s">
        <v>963</v>
      </c>
      <c r="F743" s="10" t="s">
        <v>67</v>
      </c>
      <c r="G743" s="21">
        <v>55856</v>
      </c>
      <c r="H743" s="18">
        <f>IFERROR(INDEX(#REF!,MATCH(G743,#REF!,0)),G743)</f>
        <v>55856</v>
      </c>
      <c r="I743" s="11"/>
      <c r="J743" s="11" t="s">
        <v>1002</v>
      </c>
      <c r="K743" s="11"/>
      <c r="L743" s="11" t="s">
        <v>1211</v>
      </c>
      <c r="M743" s="11">
        <v>0</v>
      </c>
      <c r="N743" s="19">
        <v>750481.65</v>
      </c>
      <c r="O743" s="19">
        <v>840438.2</v>
      </c>
      <c r="P743" s="19">
        <v>840438.2</v>
      </c>
      <c r="Q743" s="19">
        <v>9338.2000000000007</v>
      </c>
      <c r="R743" s="13">
        <f t="shared" si="156"/>
        <v>831100</v>
      </c>
      <c r="S743" s="11"/>
      <c r="T743" s="19">
        <v>16341.85</v>
      </c>
      <c r="U743" s="11"/>
      <c r="V743" s="19">
        <v>840438.2</v>
      </c>
      <c r="W743" s="19">
        <v>25680.05</v>
      </c>
      <c r="X743" s="19">
        <v>814758.15</v>
      </c>
      <c r="Y743" s="19">
        <f t="shared" si="157"/>
        <v>2334.5505555555555</v>
      </c>
      <c r="Z743" s="19">
        <f t="shared" si="158"/>
        <v>28014.602777777778</v>
      </c>
      <c r="AA743" s="19">
        <f t="shared" si="159"/>
        <v>803085.39722222218</v>
      </c>
      <c r="AB743" s="19">
        <f t="shared" si="160"/>
        <v>28014.606666666667</v>
      </c>
      <c r="AC743" s="19">
        <f t="shared" si="161"/>
        <v>775070.79055555549</v>
      </c>
      <c r="AD743" s="19">
        <f t="shared" si="162"/>
        <v>28014.606666666667</v>
      </c>
      <c r="AE743" s="19">
        <f t="shared" si="163"/>
        <v>747056.1838888888</v>
      </c>
      <c r="AF743" s="19">
        <f t="shared" si="164"/>
        <v>28014.606666666667</v>
      </c>
      <c r="AG743" s="19">
        <f t="shared" si="165"/>
        <v>719041.57722222211</v>
      </c>
      <c r="AH743" s="19">
        <f t="shared" si="166"/>
        <v>28014.606666666667</v>
      </c>
      <c r="AI743" s="19">
        <f t="shared" si="167"/>
        <v>691026.97055555542</v>
      </c>
      <c r="AJ743" s="19">
        <f t="shared" si="168"/>
        <v>28014.606666666667</v>
      </c>
      <c r="AK743" s="20">
        <f t="shared" si="169"/>
        <v>663012.36388888874</v>
      </c>
    </row>
    <row r="744" spans="2:37" s="3" customFormat="1" ht="21.75" hidden="1" customHeight="1" outlineLevel="1" x14ac:dyDescent="0.2">
      <c r="B744" s="15" t="s">
        <v>1024</v>
      </c>
      <c r="C744" s="16" t="s">
        <v>44</v>
      </c>
      <c r="D744" s="17">
        <v>360</v>
      </c>
      <c r="E744" s="10" t="s">
        <v>963</v>
      </c>
      <c r="F744" s="10" t="s">
        <v>67</v>
      </c>
      <c r="G744" s="21">
        <v>55857</v>
      </c>
      <c r="H744" s="18">
        <f>IFERROR(INDEX(#REF!,MATCH(G744,#REF!,0)),G744)</f>
        <v>55857</v>
      </c>
      <c r="I744" s="11"/>
      <c r="J744" s="11" t="s">
        <v>1002</v>
      </c>
      <c r="K744" s="11"/>
      <c r="L744" s="11" t="s">
        <v>1211</v>
      </c>
      <c r="M744" s="11">
        <v>0</v>
      </c>
      <c r="N744" s="19">
        <v>425485.65</v>
      </c>
      <c r="O744" s="19">
        <v>411775.26</v>
      </c>
      <c r="P744" s="19">
        <v>411775.26</v>
      </c>
      <c r="Q744" s="19">
        <v>4575.26</v>
      </c>
      <c r="R744" s="13">
        <f t="shared" si="156"/>
        <v>407200</v>
      </c>
      <c r="S744" s="11"/>
      <c r="T744" s="19">
        <v>8006.74</v>
      </c>
      <c r="U744" s="11"/>
      <c r="V744" s="19">
        <v>411775.26</v>
      </c>
      <c r="W744" s="19">
        <v>12582</v>
      </c>
      <c r="X744" s="19">
        <v>399193.26</v>
      </c>
      <c r="Y744" s="19">
        <f t="shared" si="157"/>
        <v>1143.8201666666666</v>
      </c>
      <c r="Z744" s="19">
        <f t="shared" si="158"/>
        <v>13725.840833333332</v>
      </c>
      <c r="AA744" s="19">
        <f t="shared" si="159"/>
        <v>393474.15916666668</v>
      </c>
      <c r="AB744" s="19">
        <f t="shared" si="160"/>
        <v>13725.842000000001</v>
      </c>
      <c r="AC744" s="19">
        <f t="shared" si="161"/>
        <v>379748.31716666667</v>
      </c>
      <c r="AD744" s="19">
        <f t="shared" si="162"/>
        <v>13725.842000000001</v>
      </c>
      <c r="AE744" s="19">
        <f t="shared" si="163"/>
        <v>366022.47516666667</v>
      </c>
      <c r="AF744" s="19">
        <f t="shared" si="164"/>
        <v>13725.842000000001</v>
      </c>
      <c r="AG744" s="19">
        <f t="shared" si="165"/>
        <v>352296.63316666667</v>
      </c>
      <c r="AH744" s="19">
        <f t="shared" si="166"/>
        <v>13725.842000000001</v>
      </c>
      <c r="AI744" s="19">
        <f t="shared" si="167"/>
        <v>338570.79116666666</v>
      </c>
      <c r="AJ744" s="19">
        <f t="shared" si="168"/>
        <v>13725.842000000001</v>
      </c>
      <c r="AK744" s="20">
        <f t="shared" si="169"/>
        <v>324844.94916666666</v>
      </c>
    </row>
    <row r="745" spans="2:37" s="3" customFormat="1" ht="21.75" hidden="1" customHeight="1" outlineLevel="1" x14ac:dyDescent="0.2">
      <c r="B745" s="15" t="s">
        <v>1025</v>
      </c>
      <c r="C745" s="16" t="s">
        <v>44</v>
      </c>
      <c r="D745" s="17">
        <v>360</v>
      </c>
      <c r="E745" s="10" t="s">
        <v>963</v>
      </c>
      <c r="F745" s="10" t="s">
        <v>67</v>
      </c>
      <c r="G745" s="21">
        <v>55858</v>
      </c>
      <c r="H745" s="18">
        <f>IFERROR(INDEX(#REF!,MATCH(G745,#REF!,0)),G745)</f>
        <v>55858</v>
      </c>
      <c r="I745" s="11"/>
      <c r="J745" s="11" t="s">
        <v>1002</v>
      </c>
      <c r="K745" s="11"/>
      <c r="L745" s="11" t="s">
        <v>1211</v>
      </c>
      <c r="M745" s="11">
        <v>0</v>
      </c>
      <c r="N745" s="19">
        <v>597838.65</v>
      </c>
      <c r="O745" s="19">
        <v>634044.93000000005</v>
      </c>
      <c r="P745" s="19">
        <v>634044.93000000005</v>
      </c>
      <c r="Q745" s="19">
        <v>7044.93</v>
      </c>
      <c r="R745" s="13">
        <f t="shared" si="156"/>
        <v>627000</v>
      </c>
      <c r="S745" s="11"/>
      <c r="T745" s="19">
        <v>12328.68</v>
      </c>
      <c r="U745" s="11"/>
      <c r="V745" s="19">
        <v>634044.93000000005</v>
      </c>
      <c r="W745" s="19">
        <v>19373.61</v>
      </c>
      <c r="X745" s="19">
        <v>614671.31999999995</v>
      </c>
      <c r="Y745" s="19">
        <f t="shared" si="157"/>
        <v>1761.2359166666668</v>
      </c>
      <c r="Z745" s="19">
        <f t="shared" si="158"/>
        <v>21134.859583333335</v>
      </c>
      <c r="AA745" s="19">
        <f t="shared" si="159"/>
        <v>605865.14041666663</v>
      </c>
      <c r="AB745" s="19">
        <f t="shared" si="160"/>
        <v>21134.831000000002</v>
      </c>
      <c r="AC745" s="19">
        <f t="shared" si="161"/>
        <v>584730.30941666663</v>
      </c>
      <c r="AD745" s="19">
        <f t="shared" si="162"/>
        <v>21134.831000000002</v>
      </c>
      <c r="AE745" s="19">
        <f t="shared" si="163"/>
        <v>563595.47841666662</v>
      </c>
      <c r="AF745" s="19">
        <f t="shared" si="164"/>
        <v>21134.831000000002</v>
      </c>
      <c r="AG745" s="19">
        <f t="shared" si="165"/>
        <v>542460.64741666662</v>
      </c>
      <c r="AH745" s="19">
        <f t="shared" si="166"/>
        <v>21134.831000000002</v>
      </c>
      <c r="AI745" s="19">
        <f t="shared" si="167"/>
        <v>521325.81641666661</v>
      </c>
      <c r="AJ745" s="19">
        <f t="shared" si="168"/>
        <v>21134.831000000002</v>
      </c>
      <c r="AK745" s="20">
        <f t="shared" si="169"/>
        <v>500190.9854166666</v>
      </c>
    </row>
    <row r="746" spans="2:37" s="3" customFormat="1" ht="21.75" hidden="1" customHeight="1" outlineLevel="1" x14ac:dyDescent="0.2">
      <c r="B746" s="15" t="s">
        <v>1026</v>
      </c>
      <c r="C746" s="16" t="s">
        <v>44</v>
      </c>
      <c r="D746" s="17">
        <v>360</v>
      </c>
      <c r="E746" s="10" t="s">
        <v>963</v>
      </c>
      <c r="F746" s="10" t="s">
        <v>67</v>
      </c>
      <c r="G746" s="21">
        <v>55860</v>
      </c>
      <c r="H746" s="18">
        <f>IFERROR(INDEX(#REF!,MATCH(G746,#REF!,0)),G746)</f>
        <v>55860</v>
      </c>
      <c r="I746" s="11"/>
      <c r="J746" s="11" t="s">
        <v>1002</v>
      </c>
      <c r="K746" s="11"/>
      <c r="L746" s="11" t="s">
        <v>1211</v>
      </c>
      <c r="M746" s="11">
        <v>0</v>
      </c>
      <c r="N746" s="19">
        <v>2812366.65</v>
      </c>
      <c r="O746" s="19">
        <v>2852191.01</v>
      </c>
      <c r="P746" s="19">
        <v>2852191.01</v>
      </c>
      <c r="Q746" s="19">
        <v>31691.01</v>
      </c>
      <c r="R746" s="13">
        <f t="shared" si="156"/>
        <v>2820500</v>
      </c>
      <c r="S746" s="11"/>
      <c r="T746" s="19">
        <v>55459.25</v>
      </c>
      <c r="U746" s="11"/>
      <c r="V746" s="19">
        <v>2852191.01</v>
      </c>
      <c r="W746" s="19">
        <v>87150.26</v>
      </c>
      <c r="X746" s="19">
        <v>2765040.75</v>
      </c>
      <c r="Y746" s="19">
        <f t="shared" si="157"/>
        <v>7922.7528055555549</v>
      </c>
      <c r="Z746" s="19">
        <f t="shared" si="158"/>
        <v>95073.014027777768</v>
      </c>
      <c r="AA746" s="19">
        <f t="shared" si="159"/>
        <v>2725426.9859722224</v>
      </c>
      <c r="AB746" s="19">
        <f t="shared" si="160"/>
        <v>95073.033666666655</v>
      </c>
      <c r="AC746" s="19">
        <f t="shared" si="161"/>
        <v>2630353.9523055558</v>
      </c>
      <c r="AD746" s="19">
        <f t="shared" si="162"/>
        <v>95073.033666666655</v>
      </c>
      <c r="AE746" s="19">
        <f t="shared" si="163"/>
        <v>2535280.9186388892</v>
      </c>
      <c r="AF746" s="19">
        <f t="shared" si="164"/>
        <v>95073.033666666655</v>
      </c>
      <c r="AG746" s="19">
        <f t="shared" si="165"/>
        <v>2440207.8849722226</v>
      </c>
      <c r="AH746" s="19">
        <f t="shared" si="166"/>
        <v>95073.033666666655</v>
      </c>
      <c r="AI746" s="19">
        <f t="shared" si="167"/>
        <v>2345134.851305556</v>
      </c>
      <c r="AJ746" s="19">
        <f t="shared" si="168"/>
        <v>95073.033666666655</v>
      </c>
      <c r="AK746" s="20">
        <f t="shared" si="169"/>
        <v>2250061.8176388894</v>
      </c>
    </row>
    <row r="747" spans="2:37" s="3" customFormat="1" ht="42.75" hidden="1" customHeight="1" outlineLevel="1" x14ac:dyDescent="0.2">
      <c r="B747" s="15" t="s">
        <v>1027</v>
      </c>
      <c r="C747" s="16" t="s">
        <v>44</v>
      </c>
      <c r="D747" s="17">
        <v>180</v>
      </c>
      <c r="E747" s="10" t="s">
        <v>969</v>
      </c>
      <c r="F747" s="10" t="s">
        <v>86</v>
      </c>
      <c r="G747" s="21">
        <v>55859</v>
      </c>
      <c r="H747" s="18">
        <f>IFERROR(INDEX(#REF!,MATCH(G747,#REF!,0)),G747)</f>
        <v>55859</v>
      </c>
      <c r="I747" s="11"/>
      <c r="J747" s="11" t="s">
        <v>1002</v>
      </c>
      <c r="K747" s="11"/>
      <c r="L747" s="11" t="s">
        <v>1211</v>
      </c>
      <c r="M747" s="11" t="s">
        <v>1259</v>
      </c>
      <c r="N747" s="19">
        <v>796390.33</v>
      </c>
      <c r="O747" s="19">
        <v>825238.63</v>
      </c>
      <c r="P747" s="19">
        <v>825238.63</v>
      </c>
      <c r="Q747" s="19">
        <v>18338.63</v>
      </c>
      <c r="R747" s="13">
        <f t="shared" si="156"/>
        <v>806900</v>
      </c>
      <c r="S747" s="11"/>
      <c r="T747" s="19">
        <v>32092.62</v>
      </c>
      <c r="U747" s="11"/>
      <c r="V747" s="19">
        <v>825238.63</v>
      </c>
      <c r="W747" s="19">
        <v>50431.25</v>
      </c>
      <c r="X747" s="19">
        <v>774807.38</v>
      </c>
      <c r="Y747" s="19">
        <f t="shared" si="157"/>
        <v>4584.6590555555558</v>
      </c>
      <c r="Z747" s="19">
        <f t="shared" si="158"/>
        <v>55015.915277777778</v>
      </c>
      <c r="AA747" s="19">
        <f t="shared" si="159"/>
        <v>751884.08472222218</v>
      </c>
      <c r="AB747" s="19">
        <f t="shared" si="160"/>
        <v>55015.90866666667</v>
      </c>
      <c r="AC747" s="19">
        <f t="shared" si="161"/>
        <v>696868.17605555546</v>
      </c>
      <c r="AD747" s="19">
        <f t="shared" si="162"/>
        <v>55015.90866666667</v>
      </c>
      <c r="AE747" s="19">
        <f t="shared" si="163"/>
        <v>641852.26738888875</v>
      </c>
      <c r="AF747" s="19">
        <f t="shared" si="164"/>
        <v>55015.90866666667</v>
      </c>
      <c r="AG747" s="19">
        <f t="shared" si="165"/>
        <v>586836.35872222204</v>
      </c>
      <c r="AH747" s="19">
        <f t="shared" si="166"/>
        <v>55015.90866666667</v>
      </c>
      <c r="AI747" s="19">
        <f t="shared" si="167"/>
        <v>531820.45005555532</v>
      </c>
      <c r="AJ747" s="19">
        <f t="shared" si="168"/>
        <v>55015.90866666667</v>
      </c>
      <c r="AK747" s="20">
        <f t="shared" si="169"/>
        <v>476804.54138888867</v>
      </c>
    </row>
    <row r="748" spans="2:37" s="3" customFormat="1" ht="21.75" hidden="1" customHeight="1" outlineLevel="1" x14ac:dyDescent="0.2">
      <c r="B748" s="15" t="s">
        <v>1028</v>
      </c>
      <c r="C748" s="16" t="s">
        <v>44</v>
      </c>
      <c r="D748" s="17">
        <v>360</v>
      </c>
      <c r="E748" s="10" t="s">
        <v>963</v>
      </c>
      <c r="F748" s="10" t="s">
        <v>67</v>
      </c>
      <c r="G748" s="21">
        <v>55862</v>
      </c>
      <c r="H748" s="18">
        <f>IFERROR(INDEX(#REF!,MATCH(G748,#REF!,0)),G748)</f>
        <v>55862</v>
      </c>
      <c r="I748" s="11"/>
      <c r="J748" s="11" t="s">
        <v>1002</v>
      </c>
      <c r="K748" s="11"/>
      <c r="L748" s="11" t="s">
        <v>1211</v>
      </c>
      <c r="M748" s="11">
        <v>0</v>
      </c>
      <c r="N748" s="19">
        <v>737779.65</v>
      </c>
      <c r="O748" s="19">
        <v>725966.3</v>
      </c>
      <c r="P748" s="19">
        <v>725966.3</v>
      </c>
      <c r="Q748" s="19">
        <v>8066.3</v>
      </c>
      <c r="R748" s="13">
        <f t="shared" si="156"/>
        <v>717900</v>
      </c>
      <c r="S748" s="11"/>
      <c r="T748" s="19">
        <v>14115.99</v>
      </c>
      <c r="U748" s="11"/>
      <c r="V748" s="19">
        <v>725966.3</v>
      </c>
      <c r="W748" s="19">
        <v>22182.29</v>
      </c>
      <c r="X748" s="19">
        <v>703784.01</v>
      </c>
      <c r="Y748" s="19">
        <f t="shared" si="157"/>
        <v>2016.5730555555556</v>
      </c>
      <c r="Z748" s="19">
        <f t="shared" si="158"/>
        <v>24198.85527777778</v>
      </c>
      <c r="AA748" s="19">
        <f t="shared" si="159"/>
        <v>693701.14472222223</v>
      </c>
      <c r="AB748" s="19">
        <f t="shared" si="160"/>
        <v>24198.876666666667</v>
      </c>
      <c r="AC748" s="19">
        <f t="shared" si="161"/>
        <v>669502.26805555553</v>
      </c>
      <c r="AD748" s="19">
        <f t="shared" si="162"/>
        <v>24198.876666666667</v>
      </c>
      <c r="AE748" s="19">
        <f t="shared" si="163"/>
        <v>645303.39138888882</v>
      </c>
      <c r="AF748" s="19">
        <f t="shared" si="164"/>
        <v>24198.876666666667</v>
      </c>
      <c r="AG748" s="19">
        <f t="shared" si="165"/>
        <v>621104.51472222211</v>
      </c>
      <c r="AH748" s="19">
        <f t="shared" si="166"/>
        <v>24198.876666666667</v>
      </c>
      <c r="AI748" s="19">
        <f t="shared" si="167"/>
        <v>596905.63805555541</v>
      </c>
      <c r="AJ748" s="19">
        <f t="shared" si="168"/>
        <v>24198.876666666667</v>
      </c>
      <c r="AK748" s="20">
        <f t="shared" si="169"/>
        <v>572706.7613888887</v>
      </c>
    </row>
    <row r="749" spans="2:37" s="3" customFormat="1" ht="42.75" hidden="1" customHeight="1" outlineLevel="1" x14ac:dyDescent="0.2">
      <c r="B749" s="15" t="s">
        <v>1029</v>
      </c>
      <c r="C749" s="16" t="s">
        <v>44</v>
      </c>
      <c r="D749" s="17">
        <v>180</v>
      </c>
      <c r="E749" s="10" t="s">
        <v>969</v>
      </c>
      <c r="F749" s="10" t="s">
        <v>86</v>
      </c>
      <c r="G749" s="21">
        <v>55861</v>
      </c>
      <c r="H749" s="18">
        <f>IFERROR(INDEX(#REF!,MATCH(G749,#REF!,0)),G749)</f>
        <v>55861</v>
      </c>
      <c r="I749" s="11"/>
      <c r="J749" s="11" t="s">
        <v>1002</v>
      </c>
      <c r="K749" s="11"/>
      <c r="L749" s="11" t="s">
        <v>1211</v>
      </c>
      <c r="M749" s="11" t="s">
        <v>1259</v>
      </c>
      <c r="N749" s="19">
        <v>422529.66</v>
      </c>
      <c r="O749" s="19">
        <v>437011.38</v>
      </c>
      <c r="P749" s="19">
        <v>437011.38</v>
      </c>
      <c r="Q749" s="19">
        <v>9711.3799999999992</v>
      </c>
      <c r="R749" s="13">
        <f t="shared" si="156"/>
        <v>427300</v>
      </c>
      <c r="S749" s="11"/>
      <c r="T749" s="19">
        <v>16994.88</v>
      </c>
      <c r="U749" s="11"/>
      <c r="V749" s="19">
        <v>437011.38</v>
      </c>
      <c r="W749" s="19">
        <v>26706.26</v>
      </c>
      <c r="X749" s="19">
        <v>410305.12</v>
      </c>
      <c r="Y749" s="19">
        <f t="shared" si="157"/>
        <v>2427.8409999999999</v>
      </c>
      <c r="Z749" s="19">
        <f t="shared" si="158"/>
        <v>29134.084999999999</v>
      </c>
      <c r="AA749" s="19">
        <f t="shared" si="159"/>
        <v>398165.91499999998</v>
      </c>
      <c r="AB749" s="19">
        <f t="shared" si="160"/>
        <v>29134.091999999997</v>
      </c>
      <c r="AC749" s="19">
        <f t="shared" si="161"/>
        <v>369031.82299999997</v>
      </c>
      <c r="AD749" s="19">
        <f t="shared" si="162"/>
        <v>29134.091999999997</v>
      </c>
      <c r="AE749" s="19">
        <f t="shared" si="163"/>
        <v>339897.73099999997</v>
      </c>
      <c r="AF749" s="19">
        <f t="shared" si="164"/>
        <v>29134.091999999997</v>
      </c>
      <c r="AG749" s="19">
        <f t="shared" si="165"/>
        <v>310763.63899999997</v>
      </c>
      <c r="AH749" s="19">
        <f t="shared" si="166"/>
        <v>29134.091999999997</v>
      </c>
      <c r="AI749" s="19">
        <f t="shared" si="167"/>
        <v>281629.54699999996</v>
      </c>
      <c r="AJ749" s="19">
        <f t="shared" si="168"/>
        <v>29134.091999999997</v>
      </c>
      <c r="AK749" s="20">
        <f t="shared" si="169"/>
        <v>252495.45499999996</v>
      </c>
    </row>
    <row r="750" spans="2:37" s="3" customFormat="1" ht="21.75" hidden="1" customHeight="1" outlineLevel="1" x14ac:dyDescent="0.2">
      <c r="B750" s="15" t="s">
        <v>1030</v>
      </c>
      <c r="C750" s="16" t="s">
        <v>44</v>
      </c>
      <c r="D750" s="17">
        <v>360</v>
      </c>
      <c r="E750" s="10" t="s">
        <v>963</v>
      </c>
      <c r="F750" s="10" t="s">
        <v>67</v>
      </c>
      <c r="G750" s="21">
        <v>55863</v>
      </c>
      <c r="H750" s="18">
        <f>IFERROR(INDEX(#REF!,MATCH(G750,#REF!,0)),G750)</f>
        <v>55863</v>
      </c>
      <c r="I750" s="11"/>
      <c r="J750" s="11" t="s">
        <v>1002</v>
      </c>
      <c r="K750" s="11"/>
      <c r="L750" s="11" t="s">
        <v>1211</v>
      </c>
      <c r="M750" s="11">
        <v>0</v>
      </c>
      <c r="N750" s="19">
        <v>1025764.65</v>
      </c>
      <c r="O750" s="19">
        <v>1110235.97</v>
      </c>
      <c r="P750" s="19">
        <v>1110235.97</v>
      </c>
      <c r="Q750" s="19">
        <v>12335.97</v>
      </c>
      <c r="R750" s="13">
        <f t="shared" si="156"/>
        <v>1097900</v>
      </c>
      <c r="S750" s="11"/>
      <c r="T750" s="19">
        <v>21587.93</v>
      </c>
      <c r="U750" s="11"/>
      <c r="V750" s="19">
        <v>1110235.97</v>
      </c>
      <c r="W750" s="19">
        <v>33923.9</v>
      </c>
      <c r="X750" s="19">
        <v>1076312.07</v>
      </c>
      <c r="Y750" s="19">
        <f t="shared" si="157"/>
        <v>3083.9888055555557</v>
      </c>
      <c r="Z750" s="19">
        <f t="shared" si="158"/>
        <v>37007.874027777783</v>
      </c>
      <c r="AA750" s="19">
        <f t="shared" si="159"/>
        <v>1060892.1259722223</v>
      </c>
      <c r="AB750" s="19">
        <f t="shared" si="160"/>
        <v>37007.865666666665</v>
      </c>
      <c r="AC750" s="19">
        <f t="shared" si="161"/>
        <v>1023884.2603055557</v>
      </c>
      <c r="AD750" s="19">
        <f t="shared" si="162"/>
        <v>37007.865666666665</v>
      </c>
      <c r="AE750" s="19">
        <f t="shared" si="163"/>
        <v>986876.394638889</v>
      </c>
      <c r="AF750" s="19">
        <f t="shared" si="164"/>
        <v>37007.865666666665</v>
      </c>
      <c r="AG750" s="19">
        <f t="shared" si="165"/>
        <v>949868.52897222235</v>
      </c>
      <c r="AH750" s="19">
        <f t="shared" si="166"/>
        <v>37007.865666666665</v>
      </c>
      <c r="AI750" s="19">
        <f t="shared" si="167"/>
        <v>912860.6633055557</v>
      </c>
      <c r="AJ750" s="19">
        <f t="shared" si="168"/>
        <v>37007.865666666665</v>
      </c>
      <c r="AK750" s="20">
        <f t="shared" si="169"/>
        <v>875852.79763888905</v>
      </c>
    </row>
    <row r="751" spans="2:37" s="3" customFormat="1" ht="53.25" hidden="1" customHeight="1" outlineLevel="1" x14ac:dyDescent="0.2">
      <c r="B751" s="15" t="s">
        <v>1031</v>
      </c>
      <c r="C751" s="16" t="s">
        <v>44</v>
      </c>
      <c r="D751" s="17">
        <v>240</v>
      </c>
      <c r="E751" s="10" t="s">
        <v>973</v>
      </c>
      <c r="F751" s="10" t="s">
        <v>81</v>
      </c>
      <c r="G751" s="21">
        <v>55864</v>
      </c>
      <c r="H751" s="18">
        <f>IFERROR(INDEX(#REF!,MATCH(G751,#REF!,0)),G751)</f>
        <v>55864</v>
      </c>
      <c r="I751" s="11"/>
      <c r="J751" s="11" t="s">
        <v>1002</v>
      </c>
      <c r="K751" s="11"/>
      <c r="L751" s="11" t="s">
        <v>808</v>
      </c>
      <c r="M751" s="11">
        <v>0</v>
      </c>
      <c r="N751" s="19">
        <v>13713157.16</v>
      </c>
      <c r="O751" s="19">
        <v>14376813.539999999</v>
      </c>
      <c r="P751" s="19">
        <v>14376813.539999999</v>
      </c>
      <c r="Q751" s="19">
        <v>239613.54</v>
      </c>
      <c r="R751" s="13">
        <f t="shared" si="156"/>
        <v>14137200</v>
      </c>
      <c r="S751" s="11"/>
      <c r="T751" s="19">
        <v>419323.73</v>
      </c>
      <c r="U751" s="11"/>
      <c r="V751" s="19">
        <v>14376813.539999999</v>
      </c>
      <c r="W751" s="19">
        <v>658937.27</v>
      </c>
      <c r="X751" s="19">
        <v>13717876.27</v>
      </c>
      <c r="Y751" s="19">
        <f t="shared" si="157"/>
        <v>59903.389749999995</v>
      </c>
      <c r="Z751" s="19">
        <f t="shared" si="158"/>
        <v>718840.67874999996</v>
      </c>
      <c r="AA751" s="19">
        <f t="shared" si="159"/>
        <v>13418359.321249999</v>
      </c>
      <c r="AB751" s="19">
        <f t="shared" si="160"/>
        <v>718840.67699999991</v>
      </c>
      <c r="AC751" s="19">
        <f t="shared" si="161"/>
        <v>12699518.64425</v>
      </c>
      <c r="AD751" s="19">
        <f t="shared" si="162"/>
        <v>718840.67699999991</v>
      </c>
      <c r="AE751" s="19">
        <f t="shared" si="163"/>
        <v>11980677.967250001</v>
      </c>
      <c r="AF751" s="19">
        <f t="shared" si="164"/>
        <v>718840.67699999991</v>
      </c>
      <c r="AG751" s="19">
        <f t="shared" si="165"/>
        <v>11261837.290250001</v>
      </c>
      <c r="AH751" s="19">
        <f t="shared" si="166"/>
        <v>718840.67699999991</v>
      </c>
      <c r="AI751" s="19">
        <f t="shared" si="167"/>
        <v>10542996.613250002</v>
      </c>
      <c r="AJ751" s="19">
        <f t="shared" si="168"/>
        <v>718840.67699999991</v>
      </c>
      <c r="AK751" s="20">
        <f t="shared" si="169"/>
        <v>9824155.9362500031</v>
      </c>
    </row>
    <row r="752" spans="2:37" s="3" customFormat="1" ht="21.75" hidden="1" customHeight="1" outlineLevel="1" x14ac:dyDescent="0.2">
      <c r="B752" s="15" t="s">
        <v>1032</v>
      </c>
      <c r="C752" s="16" t="s">
        <v>44</v>
      </c>
      <c r="D752" s="17">
        <v>360</v>
      </c>
      <c r="E752" s="10" t="s">
        <v>963</v>
      </c>
      <c r="F752" s="10" t="s">
        <v>67</v>
      </c>
      <c r="G752" s="21">
        <v>55866</v>
      </c>
      <c r="H752" s="18">
        <f>IFERROR(INDEX(#REF!,MATCH(G752,#REF!,0)),G752)</f>
        <v>55866</v>
      </c>
      <c r="I752" s="11"/>
      <c r="J752" s="11" t="s">
        <v>1002</v>
      </c>
      <c r="K752" s="11"/>
      <c r="L752" s="11" t="s">
        <v>1211</v>
      </c>
      <c r="M752" s="11">
        <v>0</v>
      </c>
      <c r="N752" s="19">
        <v>2085943.65</v>
      </c>
      <c r="O752" s="19">
        <v>2259910.12</v>
      </c>
      <c r="P752" s="19">
        <v>2259910.12</v>
      </c>
      <c r="Q752" s="19">
        <v>25110.12</v>
      </c>
      <c r="R752" s="13">
        <f t="shared" si="156"/>
        <v>2234800</v>
      </c>
      <c r="S752" s="11"/>
      <c r="T752" s="19">
        <v>43942.71</v>
      </c>
      <c r="U752" s="11"/>
      <c r="V752" s="19">
        <v>2259910.12</v>
      </c>
      <c r="W752" s="19">
        <v>69052.83</v>
      </c>
      <c r="X752" s="19">
        <v>2190857.29</v>
      </c>
      <c r="Y752" s="19">
        <f t="shared" si="157"/>
        <v>6277.5281111111117</v>
      </c>
      <c r="Z752" s="19">
        <f t="shared" si="158"/>
        <v>75330.35055555556</v>
      </c>
      <c r="AA752" s="19">
        <f t="shared" si="159"/>
        <v>2159469.6494444446</v>
      </c>
      <c r="AB752" s="19">
        <f t="shared" si="160"/>
        <v>75330.337333333344</v>
      </c>
      <c r="AC752" s="19">
        <f t="shared" si="161"/>
        <v>2084139.3121111111</v>
      </c>
      <c r="AD752" s="19">
        <f t="shared" si="162"/>
        <v>75330.337333333344</v>
      </c>
      <c r="AE752" s="19">
        <f t="shared" si="163"/>
        <v>2008808.9747777777</v>
      </c>
      <c r="AF752" s="19">
        <f t="shared" si="164"/>
        <v>75330.337333333344</v>
      </c>
      <c r="AG752" s="19">
        <f t="shared" si="165"/>
        <v>1933478.6374444442</v>
      </c>
      <c r="AH752" s="19">
        <f t="shared" si="166"/>
        <v>75330.337333333344</v>
      </c>
      <c r="AI752" s="19">
        <f t="shared" si="167"/>
        <v>1858148.3001111108</v>
      </c>
      <c r="AJ752" s="19">
        <f t="shared" si="168"/>
        <v>75330.337333333344</v>
      </c>
      <c r="AK752" s="20">
        <f t="shared" si="169"/>
        <v>1782817.9627777773</v>
      </c>
    </row>
    <row r="753" spans="2:37" s="3" customFormat="1" ht="53.25" hidden="1" customHeight="1" outlineLevel="1" x14ac:dyDescent="0.2">
      <c r="B753" s="15" t="s">
        <v>1033</v>
      </c>
      <c r="C753" s="16" t="s">
        <v>44</v>
      </c>
      <c r="D753" s="17">
        <v>240</v>
      </c>
      <c r="E753" s="10" t="s">
        <v>973</v>
      </c>
      <c r="F753" s="10" t="s">
        <v>81</v>
      </c>
      <c r="G753" s="21">
        <v>55865</v>
      </c>
      <c r="H753" s="18">
        <f>IFERROR(INDEX(#REF!,MATCH(G753,#REF!,0)),G753)</f>
        <v>55865</v>
      </c>
      <c r="I753" s="11"/>
      <c r="J753" s="11" t="s">
        <v>1002</v>
      </c>
      <c r="K753" s="11"/>
      <c r="L753" s="11" t="s">
        <v>808</v>
      </c>
      <c r="M753" s="11">
        <v>0</v>
      </c>
      <c r="N753" s="19">
        <v>31978218.239999998</v>
      </c>
      <c r="O753" s="19">
        <v>33525762.73</v>
      </c>
      <c r="P753" s="19">
        <v>33525762.73</v>
      </c>
      <c r="Q753" s="19">
        <v>558762.73</v>
      </c>
      <c r="R753" s="13">
        <f t="shared" si="156"/>
        <v>32967000</v>
      </c>
      <c r="S753" s="11"/>
      <c r="T753" s="19">
        <v>977834.76</v>
      </c>
      <c r="U753" s="11"/>
      <c r="V753" s="19">
        <v>33525762.73</v>
      </c>
      <c r="W753" s="19">
        <v>1536597.49</v>
      </c>
      <c r="X753" s="19">
        <v>31989165.239999998</v>
      </c>
      <c r="Y753" s="19">
        <f t="shared" si="157"/>
        <v>139690.67804166666</v>
      </c>
      <c r="Z753" s="19">
        <f t="shared" si="158"/>
        <v>1676288.1502083333</v>
      </c>
      <c r="AA753" s="19">
        <f t="shared" si="159"/>
        <v>31290711.849791668</v>
      </c>
      <c r="AB753" s="19">
        <f t="shared" si="160"/>
        <v>1676288.1365</v>
      </c>
      <c r="AC753" s="19">
        <f t="shared" si="161"/>
        <v>29614423.713291667</v>
      </c>
      <c r="AD753" s="19">
        <f t="shared" si="162"/>
        <v>1676288.1365</v>
      </c>
      <c r="AE753" s="19">
        <f t="shared" si="163"/>
        <v>27938135.576791666</v>
      </c>
      <c r="AF753" s="19">
        <f t="shared" si="164"/>
        <v>1676288.1365</v>
      </c>
      <c r="AG753" s="19">
        <f t="shared" si="165"/>
        <v>26261847.440291665</v>
      </c>
      <c r="AH753" s="19">
        <f t="shared" si="166"/>
        <v>1676288.1365</v>
      </c>
      <c r="AI753" s="19">
        <f t="shared" si="167"/>
        <v>24585559.303791665</v>
      </c>
      <c r="AJ753" s="19">
        <f t="shared" si="168"/>
        <v>1676288.1365</v>
      </c>
      <c r="AK753" s="20">
        <f t="shared" si="169"/>
        <v>22909271.167291664</v>
      </c>
    </row>
    <row r="754" spans="2:37" s="3" customFormat="1" ht="21.75" hidden="1" customHeight="1" outlineLevel="1" x14ac:dyDescent="0.2">
      <c r="B754" s="15" t="s">
        <v>1034</v>
      </c>
      <c r="C754" s="16" t="s">
        <v>44</v>
      </c>
      <c r="D754" s="17">
        <v>360</v>
      </c>
      <c r="E754" s="10" t="s">
        <v>963</v>
      </c>
      <c r="F754" s="10" t="s">
        <v>67</v>
      </c>
      <c r="G754" s="21">
        <v>55868</v>
      </c>
      <c r="H754" s="18">
        <f>IFERROR(INDEX(#REF!,MATCH(G754,#REF!,0)),G754)</f>
        <v>55868</v>
      </c>
      <c r="I754" s="11"/>
      <c r="J754" s="11" t="s">
        <v>1002</v>
      </c>
      <c r="K754" s="11"/>
      <c r="L754" s="11" t="s">
        <v>1211</v>
      </c>
      <c r="M754" s="11">
        <v>0</v>
      </c>
      <c r="N754" s="19">
        <v>731866.65</v>
      </c>
      <c r="O754" s="19">
        <v>717876.39</v>
      </c>
      <c r="P754" s="19">
        <v>717876.39</v>
      </c>
      <c r="Q754" s="19">
        <v>7976.39</v>
      </c>
      <c r="R754" s="13">
        <f t="shared" si="156"/>
        <v>709900</v>
      </c>
      <c r="S754" s="11"/>
      <c r="T754" s="19">
        <v>13958.7</v>
      </c>
      <c r="U754" s="11"/>
      <c r="V754" s="19">
        <v>717876.39</v>
      </c>
      <c r="W754" s="19">
        <v>21935.09</v>
      </c>
      <c r="X754" s="19">
        <v>695941.3</v>
      </c>
      <c r="Y754" s="19">
        <f t="shared" si="157"/>
        <v>1994.1010833333335</v>
      </c>
      <c r="Z754" s="19">
        <f t="shared" si="158"/>
        <v>23929.205416666668</v>
      </c>
      <c r="AA754" s="19">
        <f t="shared" si="159"/>
        <v>685970.79458333331</v>
      </c>
      <c r="AB754" s="19">
        <f t="shared" si="160"/>
        <v>23929.213000000003</v>
      </c>
      <c r="AC754" s="19">
        <f t="shared" si="161"/>
        <v>662041.58158333332</v>
      </c>
      <c r="AD754" s="19">
        <f t="shared" si="162"/>
        <v>23929.213000000003</v>
      </c>
      <c r="AE754" s="19">
        <f t="shared" si="163"/>
        <v>638112.36858333333</v>
      </c>
      <c r="AF754" s="19">
        <f t="shared" si="164"/>
        <v>23929.213000000003</v>
      </c>
      <c r="AG754" s="19">
        <f t="shared" si="165"/>
        <v>614183.15558333334</v>
      </c>
      <c r="AH754" s="19">
        <f t="shared" si="166"/>
        <v>23929.213000000003</v>
      </c>
      <c r="AI754" s="19">
        <f t="shared" si="167"/>
        <v>590253.94258333335</v>
      </c>
      <c r="AJ754" s="19">
        <f t="shared" si="168"/>
        <v>23929.213000000003</v>
      </c>
      <c r="AK754" s="20">
        <f t="shared" si="169"/>
        <v>566324.72958333336</v>
      </c>
    </row>
    <row r="755" spans="2:37" s="3" customFormat="1" ht="21.75" hidden="1" customHeight="1" outlineLevel="1" x14ac:dyDescent="0.2">
      <c r="B755" s="15" t="s">
        <v>1035</v>
      </c>
      <c r="C755" s="16" t="s">
        <v>44</v>
      </c>
      <c r="D755" s="17">
        <v>360</v>
      </c>
      <c r="E755" s="10" t="s">
        <v>963</v>
      </c>
      <c r="F755" s="10" t="s">
        <v>67</v>
      </c>
      <c r="G755" s="21">
        <v>55867</v>
      </c>
      <c r="H755" s="18">
        <f>IFERROR(INDEX(#REF!,MATCH(G755,#REF!,0)),G755)</f>
        <v>55867</v>
      </c>
      <c r="I755" s="11"/>
      <c r="J755" s="11" t="s">
        <v>1002</v>
      </c>
      <c r="K755" s="11"/>
      <c r="L755" s="11" t="s">
        <v>1211</v>
      </c>
      <c r="M755" s="11">
        <v>0</v>
      </c>
      <c r="N755" s="19">
        <v>709090.65</v>
      </c>
      <c r="O755" s="19">
        <v>688449.45</v>
      </c>
      <c r="P755" s="19">
        <v>688449.45</v>
      </c>
      <c r="Q755" s="19">
        <v>7649.45</v>
      </c>
      <c r="R755" s="13">
        <f t="shared" si="156"/>
        <v>680800</v>
      </c>
      <c r="S755" s="11"/>
      <c r="T755" s="19">
        <v>13386.52</v>
      </c>
      <c r="U755" s="11"/>
      <c r="V755" s="19">
        <v>688449.45</v>
      </c>
      <c r="W755" s="19">
        <v>21035.97</v>
      </c>
      <c r="X755" s="19">
        <v>667413.48</v>
      </c>
      <c r="Y755" s="19">
        <f t="shared" si="157"/>
        <v>1912.3595833333331</v>
      </c>
      <c r="Z755" s="19">
        <f t="shared" si="158"/>
        <v>22948.317916666667</v>
      </c>
      <c r="AA755" s="19">
        <f t="shared" si="159"/>
        <v>657851.68208333338</v>
      </c>
      <c r="AB755" s="19">
        <f t="shared" si="160"/>
        <v>22948.314999999999</v>
      </c>
      <c r="AC755" s="19">
        <f t="shared" si="161"/>
        <v>634903.36708333343</v>
      </c>
      <c r="AD755" s="19">
        <f t="shared" si="162"/>
        <v>22948.314999999999</v>
      </c>
      <c r="AE755" s="19">
        <f t="shared" si="163"/>
        <v>611955.05208333349</v>
      </c>
      <c r="AF755" s="19">
        <f t="shared" si="164"/>
        <v>22948.314999999999</v>
      </c>
      <c r="AG755" s="19">
        <f t="shared" si="165"/>
        <v>589006.73708333354</v>
      </c>
      <c r="AH755" s="19">
        <f t="shared" si="166"/>
        <v>22948.314999999999</v>
      </c>
      <c r="AI755" s="19">
        <f t="shared" si="167"/>
        <v>566058.4220833336</v>
      </c>
      <c r="AJ755" s="19">
        <f t="shared" si="168"/>
        <v>22948.314999999999</v>
      </c>
      <c r="AK755" s="20">
        <f t="shared" si="169"/>
        <v>543110.10708333366</v>
      </c>
    </row>
    <row r="756" spans="2:37" s="3" customFormat="1" ht="21.75" hidden="1" customHeight="1" outlineLevel="1" x14ac:dyDescent="0.2">
      <c r="B756" s="15" t="s">
        <v>1036</v>
      </c>
      <c r="C756" s="16" t="s">
        <v>44</v>
      </c>
      <c r="D756" s="17">
        <v>360</v>
      </c>
      <c r="E756" s="10" t="s">
        <v>963</v>
      </c>
      <c r="F756" s="10" t="s">
        <v>67</v>
      </c>
      <c r="G756" s="21">
        <v>55869</v>
      </c>
      <c r="H756" s="18">
        <f>IFERROR(INDEX(#REF!,MATCH(G756,#REF!,0)),G756)</f>
        <v>55869</v>
      </c>
      <c r="I756" s="11"/>
      <c r="J756" s="11" t="s">
        <v>1002</v>
      </c>
      <c r="K756" s="11"/>
      <c r="L756" s="11" t="s">
        <v>1211</v>
      </c>
      <c r="M756" s="11">
        <v>0</v>
      </c>
      <c r="N756" s="19">
        <v>723325.65</v>
      </c>
      <c r="O756" s="19">
        <v>697146.08</v>
      </c>
      <c r="P756" s="19">
        <v>697146.08</v>
      </c>
      <c r="Q756" s="19">
        <v>7746.08</v>
      </c>
      <c r="R756" s="13">
        <f t="shared" si="156"/>
        <v>689400</v>
      </c>
      <c r="S756" s="11"/>
      <c r="T756" s="19">
        <v>13555.64</v>
      </c>
      <c r="U756" s="11"/>
      <c r="V756" s="19">
        <v>697146.08</v>
      </c>
      <c r="W756" s="19">
        <v>21301.72</v>
      </c>
      <c r="X756" s="19">
        <v>675844.36</v>
      </c>
      <c r="Y756" s="19">
        <f t="shared" si="157"/>
        <v>1936.5168888888888</v>
      </c>
      <c r="Z756" s="19">
        <f t="shared" si="158"/>
        <v>23238.224444444444</v>
      </c>
      <c r="AA756" s="19">
        <f t="shared" si="159"/>
        <v>666161.77555555559</v>
      </c>
      <c r="AB756" s="19">
        <f t="shared" si="160"/>
        <v>23238.202666666664</v>
      </c>
      <c r="AC756" s="19">
        <f t="shared" si="161"/>
        <v>642923.57288888888</v>
      </c>
      <c r="AD756" s="19">
        <f t="shared" si="162"/>
        <v>23238.202666666664</v>
      </c>
      <c r="AE756" s="19">
        <f t="shared" si="163"/>
        <v>619685.37022222218</v>
      </c>
      <c r="AF756" s="19">
        <f t="shared" si="164"/>
        <v>23238.202666666664</v>
      </c>
      <c r="AG756" s="19">
        <f t="shared" si="165"/>
        <v>596447.16755555547</v>
      </c>
      <c r="AH756" s="19">
        <f t="shared" si="166"/>
        <v>23238.202666666664</v>
      </c>
      <c r="AI756" s="19">
        <f t="shared" si="167"/>
        <v>573208.96488888876</v>
      </c>
      <c r="AJ756" s="19">
        <f t="shared" si="168"/>
        <v>23238.202666666664</v>
      </c>
      <c r="AK756" s="20">
        <f t="shared" si="169"/>
        <v>549970.76222222205</v>
      </c>
    </row>
    <row r="757" spans="2:37" s="3" customFormat="1" ht="21.75" hidden="1" customHeight="1" outlineLevel="1" x14ac:dyDescent="0.2">
      <c r="B757" s="15" t="s">
        <v>1037</v>
      </c>
      <c r="C757" s="16" t="s">
        <v>44</v>
      </c>
      <c r="D757" s="17">
        <v>360</v>
      </c>
      <c r="E757" s="10" t="s">
        <v>963</v>
      </c>
      <c r="F757" s="10" t="s">
        <v>67</v>
      </c>
      <c r="G757" s="21">
        <v>55871</v>
      </c>
      <c r="H757" s="18">
        <f>IFERROR(INDEX(#REF!,MATCH(G757,#REF!,0)),G757)</f>
        <v>55871</v>
      </c>
      <c r="I757" s="11"/>
      <c r="J757" s="11" t="s">
        <v>1002</v>
      </c>
      <c r="K757" s="11"/>
      <c r="L757" s="11" t="s">
        <v>1211</v>
      </c>
      <c r="M757" s="11">
        <v>0</v>
      </c>
      <c r="N757" s="19">
        <v>621271.65</v>
      </c>
      <c r="O757" s="19">
        <v>615640.43000000005</v>
      </c>
      <c r="P757" s="19">
        <v>615640.43000000005</v>
      </c>
      <c r="Q757" s="19">
        <v>6840.43</v>
      </c>
      <c r="R757" s="13">
        <f t="shared" si="156"/>
        <v>608800</v>
      </c>
      <c r="S757" s="11"/>
      <c r="T757" s="19">
        <v>11970.77</v>
      </c>
      <c r="U757" s="11"/>
      <c r="V757" s="19">
        <v>615640.43000000005</v>
      </c>
      <c r="W757" s="19">
        <v>18811.2</v>
      </c>
      <c r="X757" s="19">
        <v>596829.23</v>
      </c>
      <c r="Y757" s="19">
        <f t="shared" si="157"/>
        <v>1710.1123055555556</v>
      </c>
      <c r="Z757" s="19">
        <f t="shared" si="158"/>
        <v>20521.33152777778</v>
      </c>
      <c r="AA757" s="19">
        <f t="shared" si="159"/>
        <v>588278.66847222217</v>
      </c>
      <c r="AB757" s="19">
        <f t="shared" si="160"/>
        <v>20521.347666666668</v>
      </c>
      <c r="AC757" s="19">
        <f t="shared" si="161"/>
        <v>567757.32080555544</v>
      </c>
      <c r="AD757" s="19">
        <f t="shared" si="162"/>
        <v>20521.347666666668</v>
      </c>
      <c r="AE757" s="19">
        <f t="shared" si="163"/>
        <v>547235.97313888883</v>
      </c>
      <c r="AF757" s="19">
        <f t="shared" si="164"/>
        <v>20521.347666666668</v>
      </c>
      <c r="AG757" s="19">
        <f t="shared" si="165"/>
        <v>526714.62547222222</v>
      </c>
      <c r="AH757" s="19">
        <f t="shared" si="166"/>
        <v>20521.347666666668</v>
      </c>
      <c r="AI757" s="19">
        <f t="shared" si="167"/>
        <v>506193.27780555555</v>
      </c>
      <c r="AJ757" s="19">
        <f t="shared" si="168"/>
        <v>20521.347666666668</v>
      </c>
      <c r="AK757" s="20">
        <f t="shared" si="169"/>
        <v>485671.93013888889</v>
      </c>
    </row>
    <row r="758" spans="2:37" s="3" customFormat="1" ht="21.75" hidden="1" customHeight="1" outlineLevel="1" x14ac:dyDescent="0.2">
      <c r="B758" s="15" t="s">
        <v>1038</v>
      </c>
      <c r="C758" s="16" t="s">
        <v>44</v>
      </c>
      <c r="D758" s="17">
        <v>360</v>
      </c>
      <c r="E758" s="10" t="s">
        <v>963</v>
      </c>
      <c r="F758" s="10" t="s">
        <v>67</v>
      </c>
      <c r="G758" s="21">
        <v>55870</v>
      </c>
      <c r="H758" s="18">
        <f>IFERROR(INDEX(#REF!,MATCH(G758,#REF!,0)),G758)</f>
        <v>55870</v>
      </c>
      <c r="I758" s="11"/>
      <c r="J758" s="11" t="s">
        <v>1002</v>
      </c>
      <c r="K758" s="11"/>
      <c r="L758" s="11" t="s">
        <v>1211</v>
      </c>
      <c r="M758" s="11">
        <v>0</v>
      </c>
      <c r="N758" s="19">
        <v>728800.65</v>
      </c>
      <c r="O758" s="19">
        <v>703011.25</v>
      </c>
      <c r="P758" s="19">
        <v>703011.25</v>
      </c>
      <c r="Q758" s="19">
        <v>7811.25</v>
      </c>
      <c r="R758" s="13">
        <f t="shared" si="156"/>
        <v>695200</v>
      </c>
      <c r="S758" s="11"/>
      <c r="T758" s="19">
        <v>13669.67</v>
      </c>
      <c r="U758" s="11"/>
      <c r="V758" s="19">
        <v>703011.25</v>
      </c>
      <c r="W758" s="19">
        <v>21480.92</v>
      </c>
      <c r="X758" s="19">
        <v>681530.33</v>
      </c>
      <c r="Y758" s="19">
        <f t="shared" si="157"/>
        <v>1952.8090277777778</v>
      </c>
      <c r="Z758" s="19">
        <f t="shared" si="158"/>
        <v>23433.715138888889</v>
      </c>
      <c r="AA758" s="19">
        <f t="shared" si="159"/>
        <v>671766.28486111108</v>
      </c>
      <c r="AB758" s="19">
        <f t="shared" si="160"/>
        <v>23433.708333333336</v>
      </c>
      <c r="AC758" s="19">
        <f t="shared" si="161"/>
        <v>648332.57652777771</v>
      </c>
      <c r="AD758" s="19">
        <f t="shared" si="162"/>
        <v>23433.708333333336</v>
      </c>
      <c r="AE758" s="19">
        <f t="shared" si="163"/>
        <v>624898.86819444434</v>
      </c>
      <c r="AF758" s="19">
        <f t="shared" si="164"/>
        <v>23433.708333333336</v>
      </c>
      <c r="AG758" s="19">
        <f t="shared" si="165"/>
        <v>601465.15986111097</v>
      </c>
      <c r="AH758" s="19">
        <f t="shared" si="166"/>
        <v>23433.708333333336</v>
      </c>
      <c r="AI758" s="19">
        <f t="shared" si="167"/>
        <v>578031.45152777759</v>
      </c>
      <c r="AJ758" s="19">
        <f t="shared" si="168"/>
        <v>23433.708333333336</v>
      </c>
      <c r="AK758" s="20">
        <f t="shared" si="169"/>
        <v>554597.74319444422</v>
      </c>
    </row>
    <row r="759" spans="2:37" s="3" customFormat="1" ht="21.75" hidden="1" customHeight="1" outlineLevel="1" x14ac:dyDescent="0.2">
      <c r="B759" s="15" t="s">
        <v>1039</v>
      </c>
      <c r="C759" s="16" t="s">
        <v>44</v>
      </c>
      <c r="D759" s="17">
        <v>360</v>
      </c>
      <c r="E759" s="10" t="s">
        <v>963</v>
      </c>
      <c r="F759" s="10" t="s">
        <v>67</v>
      </c>
      <c r="G759" s="21">
        <v>55872</v>
      </c>
      <c r="H759" s="18">
        <f>IFERROR(INDEX(#REF!,MATCH(G759,#REF!,0)),G759)</f>
        <v>55872</v>
      </c>
      <c r="I759" s="11"/>
      <c r="J759" s="11" t="s">
        <v>1002</v>
      </c>
      <c r="K759" s="11"/>
      <c r="L759" s="11" t="s">
        <v>1211</v>
      </c>
      <c r="M759" s="11">
        <v>0</v>
      </c>
      <c r="N759" s="19">
        <v>725953.65</v>
      </c>
      <c r="O759" s="19">
        <v>714235.96</v>
      </c>
      <c r="P759" s="19">
        <v>714235.96</v>
      </c>
      <c r="Q759" s="19">
        <v>7935.96</v>
      </c>
      <c r="R759" s="13">
        <f t="shared" si="156"/>
        <v>706300</v>
      </c>
      <c r="S759" s="11"/>
      <c r="T759" s="19">
        <v>13887.93</v>
      </c>
      <c r="U759" s="11"/>
      <c r="V759" s="19">
        <v>714235.96</v>
      </c>
      <c r="W759" s="19">
        <v>21823.89</v>
      </c>
      <c r="X759" s="19">
        <v>692412.07</v>
      </c>
      <c r="Y759" s="19">
        <f t="shared" si="157"/>
        <v>1983.9887777777776</v>
      </c>
      <c r="Z759" s="19">
        <f t="shared" si="158"/>
        <v>23807.873888888887</v>
      </c>
      <c r="AA759" s="19">
        <f t="shared" si="159"/>
        <v>682492.12611111114</v>
      </c>
      <c r="AB759" s="19">
        <f t="shared" si="160"/>
        <v>23807.865333333331</v>
      </c>
      <c r="AC759" s="19">
        <f t="shared" si="161"/>
        <v>658684.26077777776</v>
      </c>
      <c r="AD759" s="19">
        <f t="shared" si="162"/>
        <v>23807.865333333331</v>
      </c>
      <c r="AE759" s="19">
        <f t="shared" si="163"/>
        <v>634876.39544444438</v>
      </c>
      <c r="AF759" s="19">
        <f t="shared" si="164"/>
        <v>23807.865333333331</v>
      </c>
      <c r="AG759" s="19">
        <f t="shared" si="165"/>
        <v>611068.530111111</v>
      </c>
      <c r="AH759" s="19">
        <f t="shared" si="166"/>
        <v>23807.865333333331</v>
      </c>
      <c r="AI759" s="19">
        <f t="shared" si="167"/>
        <v>587260.66477777762</v>
      </c>
      <c r="AJ759" s="19">
        <f t="shared" si="168"/>
        <v>23807.865333333331</v>
      </c>
      <c r="AK759" s="20">
        <f t="shared" si="169"/>
        <v>563452.79944444424</v>
      </c>
    </row>
    <row r="760" spans="2:37" s="3" customFormat="1" ht="21.75" hidden="1" customHeight="1" outlineLevel="1" x14ac:dyDescent="0.2">
      <c r="B760" s="15" t="s">
        <v>1040</v>
      </c>
      <c r="C760" s="16" t="s">
        <v>44</v>
      </c>
      <c r="D760" s="17">
        <v>360</v>
      </c>
      <c r="E760" s="10" t="s">
        <v>963</v>
      </c>
      <c r="F760" s="10" t="s">
        <v>67</v>
      </c>
      <c r="G760" s="21">
        <v>55873</v>
      </c>
      <c r="H760" s="18">
        <f>IFERROR(INDEX(#REF!,MATCH(G760,#REF!,0)),G760)</f>
        <v>55873</v>
      </c>
      <c r="I760" s="11"/>
      <c r="J760" s="11" t="s">
        <v>1002</v>
      </c>
      <c r="K760" s="11"/>
      <c r="L760" s="11" t="s">
        <v>1211</v>
      </c>
      <c r="M760" s="11">
        <v>0</v>
      </c>
      <c r="N760" s="19">
        <v>805888.65</v>
      </c>
      <c r="O760" s="19">
        <v>784213.48</v>
      </c>
      <c r="P760" s="19">
        <v>784213.48</v>
      </c>
      <c r="Q760" s="19">
        <v>8713.48</v>
      </c>
      <c r="R760" s="13">
        <f t="shared" si="156"/>
        <v>775500</v>
      </c>
      <c r="S760" s="11"/>
      <c r="T760" s="19">
        <v>15248.59</v>
      </c>
      <c r="U760" s="11"/>
      <c r="V760" s="19">
        <v>784213.48</v>
      </c>
      <c r="W760" s="19">
        <v>23962.07</v>
      </c>
      <c r="X760" s="19">
        <v>760251.41</v>
      </c>
      <c r="Y760" s="19">
        <f t="shared" si="157"/>
        <v>2178.3707777777777</v>
      </c>
      <c r="Z760" s="19">
        <f t="shared" si="158"/>
        <v>26140.443888888891</v>
      </c>
      <c r="AA760" s="19">
        <f t="shared" si="159"/>
        <v>749359.55611111107</v>
      </c>
      <c r="AB760" s="19">
        <f t="shared" si="160"/>
        <v>26140.44933333333</v>
      </c>
      <c r="AC760" s="19">
        <f t="shared" si="161"/>
        <v>723219.10677777778</v>
      </c>
      <c r="AD760" s="19">
        <f t="shared" si="162"/>
        <v>26140.44933333333</v>
      </c>
      <c r="AE760" s="19">
        <f t="shared" si="163"/>
        <v>697078.65744444449</v>
      </c>
      <c r="AF760" s="19">
        <f t="shared" si="164"/>
        <v>26140.44933333333</v>
      </c>
      <c r="AG760" s="19">
        <f t="shared" si="165"/>
        <v>670938.20811111119</v>
      </c>
      <c r="AH760" s="19">
        <f t="shared" si="166"/>
        <v>26140.44933333333</v>
      </c>
      <c r="AI760" s="19">
        <f t="shared" si="167"/>
        <v>644797.7587777779</v>
      </c>
      <c r="AJ760" s="19">
        <f t="shared" si="168"/>
        <v>26140.44933333333</v>
      </c>
      <c r="AK760" s="20">
        <f t="shared" si="169"/>
        <v>618657.3094444446</v>
      </c>
    </row>
    <row r="761" spans="2:37" s="3" customFormat="1" ht="21.75" hidden="1" customHeight="1" outlineLevel="1" x14ac:dyDescent="0.2">
      <c r="B761" s="15" t="s">
        <v>1041</v>
      </c>
      <c r="C761" s="16" t="s">
        <v>44</v>
      </c>
      <c r="D761" s="17">
        <v>360</v>
      </c>
      <c r="E761" s="10" t="s">
        <v>963</v>
      </c>
      <c r="F761" s="10" t="s">
        <v>67</v>
      </c>
      <c r="G761" s="21">
        <v>55874</v>
      </c>
      <c r="H761" s="18">
        <f>IFERROR(INDEX(#REF!,MATCH(G761,#REF!,0)),G761)</f>
        <v>55874</v>
      </c>
      <c r="I761" s="11"/>
      <c r="J761" s="11" t="s">
        <v>1002</v>
      </c>
      <c r="K761" s="11"/>
      <c r="L761" s="11" t="s">
        <v>1211</v>
      </c>
      <c r="M761" s="11">
        <v>0</v>
      </c>
      <c r="N761" s="19">
        <v>1377040.65</v>
      </c>
      <c r="O761" s="19">
        <v>1229662.9099999999</v>
      </c>
      <c r="P761" s="19">
        <v>1229662.9099999999</v>
      </c>
      <c r="Q761" s="19">
        <v>13662.91</v>
      </c>
      <c r="R761" s="13">
        <f t="shared" si="156"/>
        <v>1216000</v>
      </c>
      <c r="S761" s="11"/>
      <c r="T761" s="19">
        <v>23910.11</v>
      </c>
      <c r="U761" s="11"/>
      <c r="V761" s="19">
        <v>1229662.9099999999</v>
      </c>
      <c r="W761" s="19">
        <v>37573.019999999997</v>
      </c>
      <c r="X761" s="19">
        <v>1192089.8899999999</v>
      </c>
      <c r="Y761" s="19">
        <f t="shared" si="157"/>
        <v>3415.7303055555553</v>
      </c>
      <c r="Z761" s="19">
        <f t="shared" si="158"/>
        <v>40988.76152777778</v>
      </c>
      <c r="AA761" s="19">
        <f t="shared" si="159"/>
        <v>1175011.2384722221</v>
      </c>
      <c r="AB761" s="19">
        <f t="shared" si="160"/>
        <v>40988.763666666666</v>
      </c>
      <c r="AC761" s="19">
        <f t="shared" si="161"/>
        <v>1134022.4748055555</v>
      </c>
      <c r="AD761" s="19">
        <f t="shared" si="162"/>
        <v>40988.763666666666</v>
      </c>
      <c r="AE761" s="19">
        <f t="shared" si="163"/>
        <v>1093033.711138889</v>
      </c>
      <c r="AF761" s="19">
        <f t="shared" si="164"/>
        <v>40988.763666666666</v>
      </c>
      <c r="AG761" s="19">
        <f t="shared" si="165"/>
        <v>1052044.9474722224</v>
      </c>
      <c r="AH761" s="19">
        <f t="shared" si="166"/>
        <v>40988.763666666666</v>
      </c>
      <c r="AI761" s="19">
        <f t="shared" si="167"/>
        <v>1011056.1838055557</v>
      </c>
      <c r="AJ761" s="19">
        <f t="shared" si="168"/>
        <v>40988.763666666666</v>
      </c>
      <c r="AK761" s="20">
        <f t="shared" si="169"/>
        <v>970067.42013888899</v>
      </c>
    </row>
    <row r="762" spans="2:37" s="3" customFormat="1" ht="21.75" hidden="1" customHeight="1" outlineLevel="1" x14ac:dyDescent="0.2">
      <c r="B762" s="15" t="s">
        <v>1042</v>
      </c>
      <c r="C762" s="16" t="s">
        <v>44</v>
      </c>
      <c r="D762" s="17">
        <v>360</v>
      </c>
      <c r="E762" s="10" t="s">
        <v>963</v>
      </c>
      <c r="F762" s="10" t="s">
        <v>67</v>
      </c>
      <c r="G762" s="21">
        <v>55875</v>
      </c>
      <c r="H762" s="18">
        <f>IFERROR(INDEX(#REF!,MATCH(G762,#REF!,0)),G762)</f>
        <v>55875</v>
      </c>
      <c r="I762" s="11"/>
      <c r="J762" s="11" t="s">
        <v>1002</v>
      </c>
      <c r="K762" s="11"/>
      <c r="L762" s="11" t="s">
        <v>1211</v>
      </c>
      <c r="M762" s="11">
        <v>0</v>
      </c>
      <c r="N762" s="19">
        <v>506734.65</v>
      </c>
      <c r="O762" s="19">
        <v>529483.16</v>
      </c>
      <c r="P762" s="19">
        <v>529483.16</v>
      </c>
      <c r="Q762" s="19">
        <v>5883.16</v>
      </c>
      <c r="R762" s="13">
        <f t="shared" si="156"/>
        <v>523600.00000000006</v>
      </c>
      <c r="S762" s="11"/>
      <c r="T762" s="19">
        <v>10295.530000000001</v>
      </c>
      <c r="U762" s="11"/>
      <c r="V762" s="19">
        <v>529483.16</v>
      </c>
      <c r="W762" s="19">
        <v>16178.69</v>
      </c>
      <c r="X762" s="19">
        <v>513304.47</v>
      </c>
      <c r="Y762" s="19">
        <f t="shared" si="157"/>
        <v>1470.7865555555557</v>
      </c>
      <c r="Z762" s="19">
        <f t="shared" si="158"/>
        <v>17649.462777777779</v>
      </c>
      <c r="AA762" s="19">
        <f t="shared" si="159"/>
        <v>505950.53722222231</v>
      </c>
      <c r="AB762" s="19">
        <f t="shared" si="160"/>
        <v>17649.438666666669</v>
      </c>
      <c r="AC762" s="19">
        <f t="shared" si="161"/>
        <v>488301.09855555563</v>
      </c>
      <c r="AD762" s="19">
        <f t="shared" si="162"/>
        <v>17649.438666666669</v>
      </c>
      <c r="AE762" s="19">
        <f t="shared" si="163"/>
        <v>470651.65988888894</v>
      </c>
      <c r="AF762" s="19">
        <f t="shared" si="164"/>
        <v>17649.438666666669</v>
      </c>
      <c r="AG762" s="19">
        <f t="shared" si="165"/>
        <v>453002.22122222226</v>
      </c>
      <c r="AH762" s="19">
        <f t="shared" si="166"/>
        <v>17649.438666666669</v>
      </c>
      <c r="AI762" s="19">
        <f t="shared" si="167"/>
        <v>435352.78255555558</v>
      </c>
      <c r="AJ762" s="19">
        <f t="shared" si="168"/>
        <v>17649.438666666669</v>
      </c>
      <c r="AK762" s="20">
        <f t="shared" si="169"/>
        <v>417703.34388888889</v>
      </c>
    </row>
    <row r="763" spans="2:37" s="3" customFormat="1" ht="21.75" hidden="1" customHeight="1" outlineLevel="1" x14ac:dyDescent="0.2">
      <c r="B763" s="15" t="s">
        <v>1043</v>
      </c>
      <c r="C763" s="16" t="s">
        <v>44</v>
      </c>
      <c r="D763" s="17">
        <v>360</v>
      </c>
      <c r="E763" s="10" t="s">
        <v>963</v>
      </c>
      <c r="F763" s="10" t="s">
        <v>67</v>
      </c>
      <c r="G763" s="21">
        <v>55877</v>
      </c>
      <c r="H763" s="18">
        <f>IFERROR(INDEX(#REF!,MATCH(G763,#REF!,0)),G763)</f>
        <v>55877</v>
      </c>
      <c r="I763" s="11"/>
      <c r="J763" s="11" t="s">
        <v>1002</v>
      </c>
      <c r="K763" s="11"/>
      <c r="L763" s="11" t="s">
        <v>1211</v>
      </c>
      <c r="M763" s="11">
        <v>0</v>
      </c>
      <c r="N763" s="19">
        <v>1208191.6499999999</v>
      </c>
      <c r="O763" s="19">
        <v>1162617.99</v>
      </c>
      <c r="P763" s="19">
        <v>1162617.99</v>
      </c>
      <c r="Q763" s="19">
        <v>12917.99</v>
      </c>
      <c r="R763" s="13">
        <f t="shared" si="156"/>
        <v>1149700</v>
      </c>
      <c r="S763" s="11"/>
      <c r="T763" s="19">
        <v>22606.43</v>
      </c>
      <c r="U763" s="11"/>
      <c r="V763" s="19">
        <v>1162617.99</v>
      </c>
      <c r="W763" s="19">
        <v>35524.42</v>
      </c>
      <c r="X763" s="19">
        <v>1127093.57</v>
      </c>
      <c r="Y763" s="19">
        <f t="shared" si="157"/>
        <v>3229.4944166666664</v>
      </c>
      <c r="Z763" s="19">
        <f t="shared" si="158"/>
        <v>38753.902083333334</v>
      </c>
      <c r="AA763" s="19">
        <f t="shared" si="159"/>
        <v>1110946.0979166667</v>
      </c>
      <c r="AB763" s="19">
        <f t="shared" si="160"/>
        <v>38753.932999999997</v>
      </c>
      <c r="AC763" s="19">
        <f t="shared" si="161"/>
        <v>1072192.1649166667</v>
      </c>
      <c r="AD763" s="19">
        <f t="shared" si="162"/>
        <v>38753.932999999997</v>
      </c>
      <c r="AE763" s="19">
        <f t="shared" si="163"/>
        <v>1033438.2319166667</v>
      </c>
      <c r="AF763" s="19">
        <f t="shared" si="164"/>
        <v>38753.932999999997</v>
      </c>
      <c r="AG763" s="19">
        <f t="shared" si="165"/>
        <v>994684.29891666677</v>
      </c>
      <c r="AH763" s="19">
        <f t="shared" si="166"/>
        <v>38753.932999999997</v>
      </c>
      <c r="AI763" s="19">
        <f t="shared" si="167"/>
        <v>955930.36591666681</v>
      </c>
      <c r="AJ763" s="19">
        <f t="shared" si="168"/>
        <v>38753.932999999997</v>
      </c>
      <c r="AK763" s="20">
        <f t="shared" si="169"/>
        <v>917176.43291666685</v>
      </c>
    </row>
    <row r="764" spans="2:37" s="3" customFormat="1" ht="53.25" hidden="1" customHeight="1" outlineLevel="1" x14ac:dyDescent="0.2">
      <c r="B764" s="15" t="s">
        <v>1044</v>
      </c>
      <c r="C764" s="16" t="s">
        <v>44</v>
      </c>
      <c r="D764" s="17">
        <v>240</v>
      </c>
      <c r="E764" s="10" t="s">
        <v>973</v>
      </c>
      <c r="F764" s="10" t="s">
        <v>81</v>
      </c>
      <c r="G764" s="21">
        <v>55876</v>
      </c>
      <c r="H764" s="18">
        <f>IFERROR(INDEX(#REF!,MATCH(G764,#REF!,0)),G764)</f>
        <v>55876</v>
      </c>
      <c r="I764" s="11"/>
      <c r="J764" s="11" t="s">
        <v>1002</v>
      </c>
      <c r="K764" s="11"/>
      <c r="L764" s="11" t="s">
        <v>1211</v>
      </c>
      <c r="M764" s="11">
        <v>0</v>
      </c>
      <c r="N764" s="19">
        <v>261923.86</v>
      </c>
      <c r="O764" s="19">
        <v>274576.27</v>
      </c>
      <c r="P764" s="19">
        <v>274576.27</v>
      </c>
      <c r="Q764" s="19">
        <v>4576.2700000000004</v>
      </c>
      <c r="R764" s="13">
        <f t="shared" si="156"/>
        <v>270000</v>
      </c>
      <c r="S764" s="11"/>
      <c r="T764" s="19">
        <v>8008.49</v>
      </c>
      <c r="U764" s="11"/>
      <c r="V764" s="19">
        <v>274576.27</v>
      </c>
      <c r="W764" s="19">
        <v>12584.76</v>
      </c>
      <c r="X764" s="19">
        <v>261991.51</v>
      </c>
      <c r="Y764" s="19">
        <f t="shared" si="157"/>
        <v>1144.0677916666668</v>
      </c>
      <c r="Z764" s="19">
        <f t="shared" si="158"/>
        <v>13728.828958333334</v>
      </c>
      <c r="AA764" s="19">
        <f t="shared" si="159"/>
        <v>256271.17104166668</v>
      </c>
      <c r="AB764" s="19">
        <f t="shared" si="160"/>
        <v>13728.813500000002</v>
      </c>
      <c r="AC764" s="19">
        <f t="shared" si="161"/>
        <v>242542.35754166669</v>
      </c>
      <c r="AD764" s="19">
        <f t="shared" si="162"/>
        <v>13728.813500000002</v>
      </c>
      <c r="AE764" s="19">
        <f t="shared" si="163"/>
        <v>228813.5440416667</v>
      </c>
      <c r="AF764" s="19">
        <f t="shared" si="164"/>
        <v>13728.813500000002</v>
      </c>
      <c r="AG764" s="19">
        <f t="shared" si="165"/>
        <v>215084.73054166671</v>
      </c>
      <c r="AH764" s="19">
        <f t="shared" si="166"/>
        <v>13728.813500000002</v>
      </c>
      <c r="AI764" s="19">
        <f t="shared" si="167"/>
        <v>201355.91704166672</v>
      </c>
      <c r="AJ764" s="19">
        <f t="shared" si="168"/>
        <v>13728.813500000002</v>
      </c>
      <c r="AK764" s="20">
        <f t="shared" si="169"/>
        <v>187627.10354166673</v>
      </c>
    </row>
    <row r="765" spans="2:37" s="3" customFormat="1" ht="32.25" hidden="1" customHeight="1" outlineLevel="1" x14ac:dyDescent="0.2">
      <c r="B765" s="15" t="s">
        <v>1045</v>
      </c>
      <c r="C765" s="16" t="s">
        <v>44</v>
      </c>
      <c r="D765" s="17">
        <v>360</v>
      </c>
      <c r="E765" s="10" t="s">
        <v>963</v>
      </c>
      <c r="F765" s="10" t="s">
        <v>67</v>
      </c>
      <c r="G765" s="21">
        <v>55878</v>
      </c>
      <c r="H765" s="18">
        <f>IFERROR(INDEX(#REF!,MATCH(G765,#REF!,0)),G765)</f>
        <v>55878</v>
      </c>
      <c r="I765" s="11"/>
      <c r="J765" s="11" t="s">
        <v>1002</v>
      </c>
      <c r="K765" s="11"/>
      <c r="L765" s="11" t="s">
        <v>1211</v>
      </c>
      <c r="M765" s="11">
        <v>0</v>
      </c>
      <c r="N765" s="19">
        <v>1944688.65</v>
      </c>
      <c r="O765" s="19">
        <v>2105999.9900000002</v>
      </c>
      <c r="P765" s="19">
        <v>2105999.9900000002</v>
      </c>
      <c r="Q765" s="19">
        <v>23399.99</v>
      </c>
      <c r="R765" s="13">
        <f t="shared" si="156"/>
        <v>2082600.0000000002</v>
      </c>
      <c r="S765" s="11"/>
      <c r="T765" s="19">
        <v>40950</v>
      </c>
      <c r="U765" s="11"/>
      <c r="V765" s="19">
        <v>2105999.9900000002</v>
      </c>
      <c r="W765" s="19">
        <v>64349.99</v>
      </c>
      <c r="X765" s="19">
        <v>2041650</v>
      </c>
      <c r="Y765" s="19">
        <f t="shared" si="157"/>
        <v>5849.9999722222228</v>
      </c>
      <c r="Z765" s="19">
        <f t="shared" si="158"/>
        <v>70199.999861111108</v>
      </c>
      <c r="AA765" s="19">
        <f t="shared" si="159"/>
        <v>2012400.0001388891</v>
      </c>
      <c r="AB765" s="19">
        <f t="shared" si="160"/>
        <v>70199.99966666667</v>
      </c>
      <c r="AC765" s="19">
        <f t="shared" si="161"/>
        <v>1942200.0004722225</v>
      </c>
      <c r="AD765" s="19">
        <f t="shared" si="162"/>
        <v>70199.99966666667</v>
      </c>
      <c r="AE765" s="19">
        <f t="shared" si="163"/>
        <v>1872000.0008055558</v>
      </c>
      <c r="AF765" s="19">
        <f t="shared" si="164"/>
        <v>70199.99966666667</v>
      </c>
      <c r="AG765" s="19">
        <f t="shared" si="165"/>
        <v>1801800.0011388892</v>
      </c>
      <c r="AH765" s="19">
        <f t="shared" si="166"/>
        <v>70199.99966666667</v>
      </c>
      <c r="AI765" s="19">
        <f t="shared" si="167"/>
        <v>1731600.0014722226</v>
      </c>
      <c r="AJ765" s="19">
        <f t="shared" si="168"/>
        <v>70199.99966666667</v>
      </c>
      <c r="AK765" s="20">
        <f t="shared" si="169"/>
        <v>1661400.001805556</v>
      </c>
    </row>
    <row r="766" spans="2:37" s="3" customFormat="1" ht="32.25" hidden="1" customHeight="1" outlineLevel="1" x14ac:dyDescent="0.2">
      <c r="B766" s="15" t="s">
        <v>1046</v>
      </c>
      <c r="C766" s="16" t="s">
        <v>44</v>
      </c>
      <c r="D766" s="17">
        <v>360</v>
      </c>
      <c r="E766" s="10" t="s">
        <v>963</v>
      </c>
      <c r="F766" s="10" t="s">
        <v>67</v>
      </c>
      <c r="G766" s="21">
        <v>55880</v>
      </c>
      <c r="H766" s="18">
        <f>IFERROR(INDEX(#REF!,MATCH(G766,#REF!,0)),G766)</f>
        <v>55880</v>
      </c>
      <c r="I766" s="11"/>
      <c r="J766" s="11" t="s">
        <v>1002</v>
      </c>
      <c r="K766" s="11"/>
      <c r="L766" s="11" t="s">
        <v>1211</v>
      </c>
      <c r="M766" s="11">
        <v>0</v>
      </c>
      <c r="N766" s="19">
        <v>1706854.67</v>
      </c>
      <c r="O766" s="19">
        <v>1670865.16</v>
      </c>
      <c r="P766" s="19">
        <v>1670865.16</v>
      </c>
      <c r="Q766" s="19">
        <v>18565.16</v>
      </c>
      <c r="R766" s="13">
        <f t="shared" si="156"/>
        <v>1652300</v>
      </c>
      <c r="S766" s="11"/>
      <c r="T766" s="19">
        <v>32489.03</v>
      </c>
      <c r="U766" s="11"/>
      <c r="V766" s="19">
        <v>1670865.16</v>
      </c>
      <c r="W766" s="19">
        <v>51054.19</v>
      </c>
      <c r="X766" s="19">
        <v>1619810.97</v>
      </c>
      <c r="Y766" s="19">
        <f t="shared" si="157"/>
        <v>4641.2921111111109</v>
      </c>
      <c r="Z766" s="19">
        <f t="shared" si="158"/>
        <v>55695.490555555552</v>
      </c>
      <c r="AA766" s="19">
        <f t="shared" si="159"/>
        <v>1596604.5094444444</v>
      </c>
      <c r="AB766" s="19">
        <f t="shared" si="160"/>
        <v>55695.505333333334</v>
      </c>
      <c r="AC766" s="19">
        <f t="shared" si="161"/>
        <v>1540909.0041111112</v>
      </c>
      <c r="AD766" s="19">
        <f t="shared" si="162"/>
        <v>55695.505333333334</v>
      </c>
      <c r="AE766" s="19">
        <f t="shared" si="163"/>
        <v>1485213.4987777779</v>
      </c>
      <c r="AF766" s="19">
        <f t="shared" si="164"/>
        <v>55695.505333333334</v>
      </c>
      <c r="AG766" s="19">
        <f t="shared" si="165"/>
        <v>1429517.9934444446</v>
      </c>
      <c r="AH766" s="19">
        <f t="shared" si="166"/>
        <v>55695.505333333334</v>
      </c>
      <c r="AI766" s="19">
        <f t="shared" si="167"/>
        <v>1373822.4881111113</v>
      </c>
      <c r="AJ766" s="19">
        <f t="shared" si="168"/>
        <v>55695.505333333334</v>
      </c>
      <c r="AK766" s="20">
        <f t="shared" si="169"/>
        <v>1318126.9827777781</v>
      </c>
    </row>
    <row r="767" spans="2:37" s="3" customFormat="1" ht="53.25" hidden="1" customHeight="1" outlineLevel="1" x14ac:dyDescent="0.2">
      <c r="B767" s="15" t="s">
        <v>1047</v>
      </c>
      <c r="C767" s="16" t="s">
        <v>44</v>
      </c>
      <c r="D767" s="17">
        <v>240</v>
      </c>
      <c r="E767" s="10" t="s">
        <v>973</v>
      </c>
      <c r="F767" s="10" t="s">
        <v>81</v>
      </c>
      <c r="G767" s="21">
        <v>55879</v>
      </c>
      <c r="H767" s="18">
        <f>IFERROR(INDEX(#REF!,MATCH(G767,#REF!,0)),G767)</f>
        <v>55879</v>
      </c>
      <c r="I767" s="11"/>
      <c r="J767" s="11" t="s">
        <v>1002</v>
      </c>
      <c r="K767" s="11"/>
      <c r="L767" s="11" t="s">
        <v>1211</v>
      </c>
      <c r="M767" s="11">
        <v>0</v>
      </c>
      <c r="N767" s="19">
        <v>173735.99</v>
      </c>
      <c r="O767" s="19">
        <v>182135.59</v>
      </c>
      <c r="P767" s="19">
        <v>182135.59</v>
      </c>
      <c r="Q767" s="19">
        <v>3035.59</v>
      </c>
      <c r="R767" s="13">
        <f t="shared" si="156"/>
        <v>179100</v>
      </c>
      <c r="S767" s="11"/>
      <c r="T767" s="19">
        <v>5312.3</v>
      </c>
      <c r="U767" s="11"/>
      <c r="V767" s="19">
        <v>182135.59</v>
      </c>
      <c r="W767" s="19">
        <v>8347.89</v>
      </c>
      <c r="X767" s="19">
        <v>173787.7</v>
      </c>
      <c r="Y767" s="19">
        <f t="shared" si="157"/>
        <v>758.89829166666664</v>
      </c>
      <c r="Z767" s="19">
        <f t="shared" si="158"/>
        <v>9106.7914583333331</v>
      </c>
      <c r="AA767" s="19">
        <f t="shared" si="159"/>
        <v>169993.20854166668</v>
      </c>
      <c r="AB767" s="19">
        <f t="shared" si="160"/>
        <v>9106.7795000000006</v>
      </c>
      <c r="AC767" s="19">
        <f t="shared" si="161"/>
        <v>160886.42904166668</v>
      </c>
      <c r="AD767" s="19">
        <f t="shared" si="162"/>
        <v>9106.7795000000006</v>
      </c>
      <c r="AE767" s="19">
        <f t="shared" si="163"/>
        <v>151779.64954166667</v>
      </c>
      <c r="AF767" s="19">
        <f t="shared" si="164"/>
        <v>9106.7795000000006</v>
      </c>
      <c r="AG767" s="19">
        <f t="shared" si="165"/>
        <v>142672.87004166667</v>
      </c>
      <c r="AH767" s="19">
        <f t="shared" si="166"/>
        <v>9106.7795000000006</v>
      </c>
      <c r="AI767" s="19">
        <f t="shared" si="167"/>
        <v>133566.09054166666</v>
      </c>
      <c r="AJ767" s="19">
        <f t="shared" si="168"/>
        <v>9106.7795000000006</v>
      </c>
      <c r="AK767" s="20">
        <f t="shared" si="169"/>
        <v>124459.31104166666</v>
      </c>
    </row>
    <row r="768" spans="2:37" s="3" customFormat="1" ht="53.25" hidden="1" customHeight="1" outlineLevel="1" x14ac:dyDescent="0.2">
      <c r="B768" s="15" t="s">
        <v>1048</v>
      </c>
      <c r="C768" s="16" t="s">
        <v>44</v>
      </c>
      <c r="D768" s="17">
        <v>240</v>
      </c>
      <c r="E768" s="10" t="s">
        <v>973</v>
      </c>
      <c r="F768" s="10" t="s">
        <v>81</v>
      </c>
      <c r="G768" s="21">
        <v>55881</v>
      </c>
      <c r="H768" s="18">
        <f>IFERROR(INDEX(#REF!,MATCH(G768,#REF!,0)),G768)</f>
        <v>55881</v>
      </c>
      <c r="I768" s="11"/>
      <c r="J768" s="11" t="s">
        <v>1002</v>
      </c>
      <c r="K768" s="11"/>
      <c r="L768" s="11" t="s">
        <v>1211</v>
      </c>
      <c r="M768" s="11">
        <v>0</v>
      </c>
      <c r="N768" s="19">
        <v>211201.66</v>
      </c>
      <c r="O768" s="19">
        <v>221389.84</v>
      </c>
      <c r="P768" s="19">
        <v>221389.84</v>
      </c>
      <c r="Q768" s="19">
        <v>3689.84</v>
      </c>
      <c r="R768" s="13">
        <f t="shared" si="156"/>
        <v>217700</v>
      </c>
      <c r="S768" s="11"/>
      <c r="T768" s="19">
        <v>6457.22</v>
      </c>
      <c r="U768" s="11"/>
      <c r="V768" s="19">
        <v>221389.84</v>
      </c>
      <c r="W768" s="19">
        <v>10147.06</v>
      </c>
      <c r="X768" s="19">
        <v>211242.78</v>
      </c>
      <c r="Y768" s="19">
        <f t="shared" si="157"/>
        <v>922.45766666666668</v>
      </c>
      <c r="Z768" s="19">
        <f t="shared" si="158"/>
        <v>11069.508333333335</v>
      </c>
      <c r="AA768" s="19">
        <f t="shared" si="159"/>
        <v>206630.49166666667</v>
      </c>
      <c r="AB768" s="19">
        <f t="shared" si="160"/>
        <v>11069.492</v>
      </c>
      <c r="AC768" s="19">
        <f t="shared" si="161"/>
        <v>195560.99966666667</v>
      </c>
      <c r="AD768" s="19">
        <f t="shared" si="162"/>
        <v>11069.492</v>
      </c>
      <c r="AE768" s="19">
        <f t="shared" si="163"/>
        <v>184491.50766666667</v>
      </c>
      <c r="AF768" s="19">
        <f t="shared" si="164"/>
        <v>11069.492</v>
      </c>
      <c r="AG768" s="19">
        <f t="shared" si="165"/>
        <v>173422.01566666667</v>
      </c>
      <c r="AH768" s="19">
        <f t="shared" si="166"/>
        <v>11069.492</v>
      </c>
      <c r="AI768" s="19">
        <f t="shared" si="167"/>
        <v>162352.52366666668</v>
      </c>
      <c r="AJ768" s="19">
        <f t="shared" si="168"/>
        <v>11069.492</v>
      </c>
      <c r="AK768" s="20">
        <f t="shared" si="169"/>
        <v>151283.03166666668</v>
      </c>
    </row>
    <row r="769" spans="2:37" s="3" customFormat="1" ht="21.75" hidden="1" customHeight="1" outlineLevel="1" x14ac:dyDescent="0.2">
      <c r="B769" s="15" t="s">
        <v>1049</v>
      </c>
      <c r="C769" s="16" t="s">
        <v>44</v>
      </c>
      <c r="D769" s="17">
        <v>360</v>
      </c>
      <c r="E769" s="10" t="s">
        <v>963</v>
      </c>
      <c r="F769" s="10" t="s">
        <v>67</v>
      </c>
      <c r="G769" s="21">
        <v>55882</v>
      </c>
      <c r="H769" s="18">
        <f>IFERROR(INDEX(#REF!,MATCH(G769,#REF!,0)),G769)</f>
        <v>55882</v>
      </c>
      <c r="I769" s="11"/>
      <c r="J769" s="11" t="s">
        <v>1002</v>
      </c>
      <c r="K769" s="11"/>
      <c r="L769" s="11" t="s">
        <v>1211</v>
      </c>
      <c r="M769" s="11">
        <v>0</v>
      </c>
      <c r="N769" s="19">
        <v>1564066.65</v>
      </c>
      <c r="O769" s="19">
        <v>1455168.54</v>
      </c>
      <c r="P769" s="19">
        <v>1455168.54</v>
      </c>
      <c r="Q769" s="19">
        <v>16168.54</v>
      </c>
      <c r="R769" s="13">
        <f t="shared" si="156"/>
        <v>1439000</v>
      </c>
      <c r="S769" s="11"/>
      <c r="T769" s="19">
        <v>28294.91</v>
      </c>
      <c r="U769" s="11"/>
      <c r="V769" s="19">
        <v>1455168.54</v>
      </c>
      <c r="W769" s="19">
        <v>44463.45</v>
      </c>
      <c r="X769" s="19">
        <v>1410705.09</v>
      </c>
      <c r="Y769" s="19">
        <f t="shared" si="157"/>
        <v>4042.1348333333335</v>
      </c>
      <c r="Z769" s="19">
        <f t="shared" si="158"/>
        <v>48505.584166666667</v>
      </c>
      <c r="AA769" s="19">
        <f t="shared" si="159"/>
        <v>1390494.4158333333</v>
      </c>
      <c r="AB769" s="19">
        <f t="shared" si="160"/>
        <v>48505.618000000002</v>
      </c>
      <c r="AC769" s="19">
        <f t="shared" si="161"/>
        <v>1341988.7978333333</v>
      </c>
      <c r="AD769" s="19">
        <f t="shared" si="162"/>
        <v>48505.618000000002</v>
      </c>
      <c r="AE769" s="19">
        <f t="shared" si="163"/>
        <v>1293483.1798333332</v>
      </c>
      <c r="AF769" s="19">
        <f t="shared" si="164"/>
        <v>48505.618000000002</v>
      </c>
      <c r="AG769" s="19">
        <f t="shared" si="165"/>
        <v>1244977.5618333332</v>
      </c>
      <c r="AH769" s="19">
        <f t="shared" si="166"/>
        <v>48505.618000000002</v>
      </c>
      <c r="AI769" s="19">
        <f t="shared" si="167"/>
        <v>1196471.9438333332</v>
      </c>
      <c r="AJ769" s="19">
        <f t="shared" si="168"/>
        <v>48505.618000000002</v>
      </c>
      <c r="AK769" s="20">
        <f t="shared" si="169"/>
        <v>1147966.3258333332</v>
      </c>
    </row>
    <row r="770" spans="2:37" s="3" customFormat="1" ht="53.25" hidden="1" customHeight="1" outlineLevel="1" x14ac:dyDescent="0.2">
      <c r="B770" s="15" t="s">
        <v>1050</v>
      </c>
      <c r="C770" s="16" t="s">
        <v>44</v>
      </c>
      <c r="D770" s="17">
        <v>240</v>
      </c>
      <c r="E770" s="10" t="s">
        <v>973</v>
      </c>
      <c r="F770" s="10" t="s">
        <v>81</v>
      </c>
      <c r="G770" s="21">
        <v>55883</v>
      </c>
      <c r="H770" s="18">
        <f>IFERROR(INDEX(#REF!,MATCH(G770,#REF!,0)),G770)</f>
        <v>55883</v>
      </c>
      <c r="I770" s="11"/>
      <c r="J770" s="11" t="s">
        <v>1002</v>
      </c>
      <c r="K770" s="11"/>
      <c r="L770" s="11" t="s">
        <v>1211</v>
      </c>
      <c r="M770" s="11">
        <v>0</v>
      </c>
      <c r="N770" s="19">
        <v>498904.93</v>
      </c>
      <c r="O770" s="19">
        <v>523016.95</v>
      </c>
      <c r="P770" s="19">
        <v>523016.95</v>
      </c>
      <c r="Q770" s="19">
        <v>8716.9500000000007</v>
      </c>
      <c r="R770" s="13">
        <f t="shared" si="156"/>
        <v>514300</v>
      </c>
      <c r="S770" s="11"/>
      <c r="T770" s="19">
        <v>15254.68</v>
      </c>
      <c r="U770" s="11"/>
      <c r="V770" s="19">
        <v>523016.95</v>
      </c>
      <c r="W770" s="19">
        <v>23971.63</v>
      </c>
      <c r="X770" s="19">
        <v>499045.32</v>
      </c>
      <c r="Y770" s="19">
        <f t="shared" si="157"/>
        <v>2179.2372916666668</v>
      </c>
      <c r="Z770" s="19">
        <f t="shared" si="158"/>
        <v>26150.866458333334</v>
      </c>
      <c r="AA770" s="19">
        <f t="shared" si="159"/>
        <v>488149.13354166667</v>
      </c>
      <c r="AB770" s="19">
        <f t="shared" si="160"/>
        <v>26150.847500000003</v>
      </c>
      <c r="AC770" s="19">
        <f t="shared" si="161"/>
        <v>461998.28604166664</v>
      </c>
      <c r="AD770" s="19">
        <f t="shared" si="162"/>
        <v>26150.847500000003</v>
      </c>
      <c r="AE770" s="19">
        <f t="shared" si="163"/>
        <v>435847.4385416666</v>
      </c>
      <c r="AF770" s="19">
        <f t="shared" si="164"/>
        <v>26150.847500000003</v>
      </c>
      <c r="AG770" s="19">
        <f t="shared" si="165"/>
        <v>409696.59104166657</v>
      </c>
      <c r="AH770" s="19">
        <f t="shared" si="166"/>
        <v>26150.847500000003</v>
      </c>
      <c r="AI770" s="19">
        <f t="shared" si="167"/>
        <v>383545.74354166654</v>
      </c>
      <c r="AJ770" s="19">
        <f t="shared" si="168"/>
        <v>26150.847500000003</v>
      </c>
      <c r="AK770" s="20">
        <f t="shared" si="169"/>
        <v>357394.89604166651</v>
      </c>
    </row>
    <row r="771" spans="2:37" s="3" customFormat="1" ht="53.25" hidden="1" customHeight="1" outlineLevel="1" x14ac:dyDescent="0.2">
      <c r="B771" s="15" t="s">
        <v>1051</v>
      </c>
      <c r="C771" s="16" t="s">
        <v>44</v>
      </c>
      <c r="D771" s="17">
        <v>240</v>
      </c>
      <c r="E771" s="10" t="s">
        <v>973</v>
      </c>
      <c r="F771" s="10" t="s">
        <v>81</v>
      </c>
      <c r="G771" s="21">
        <v>55884</v>
      </c>
      <c r="H771" s="18">
        <f>IFERROR(INDEX(#REF!,MATCH(G771,#REF!,0)),G771)</f>
        <v>55884</v>
      </c>
      <c r="I771" s="11"/>
      <c r="J771" s="11" t="s">
        <v>1002</v>
      </c>
      <c r="K771" s="11"/>
      <c r="L771" s="11" t="s">
        <v>1211</v>
      </c>
      <c r="M771" s="11">
        <v>0</v>
      </c>
      <c r="N771" s="19">
        <v>346273.73</v>
      </c>
      <c r="O771" s="19">
        <v>363050.86</v>
      </c>
      <c r="P771" s="19">
        <v>363050.86</v>
      </c>
      <c r="Q771" s="19">
        <v>6050.86</v>
      </c>
      <c r="R771" s="13">
        <f t="shared" si="156"/>
        <v>357000</v>
      </c>
      <c r="S771" s="11"/>
      <c r="T771" s="19">
        <v>10588.97</v>
      </c>
      <c r="U771" s="11"/>
      <c r="V771" s="19">
        <v>363050.86</v>
      </c>
      <c r="W771" s="19">
        <v>16639.830000000002</v>
      </c>
      <c r="X771" s="19">
        <v>346411.03</v>
      </c>
      <c r="Y771" s="19">
        <f t="shared" si="157"/>
        <v>1512.7119166666666</v>
      </c>
      <c r="Z771" s="19">
        <f t="shared" si="158"/>
        <v>18152.529583333333</v>
      </c>
      <c r="AA771" s="19">
        <f t="shared" si="159"/>
        <v>338847.47041666665</v>
      </c>
      <c r="AB771" s="19">
        <f t="shared" si="160"/>
        <v>18152.542999999998</v>
      </c>
      <c r="AC771" s="19">
        <f t="shared" si="161"/>
        <v>320694.92741666664</v>
      </c>
      <c r="AD771" s="19">
        <f t="shared" si="162"/>
        <v>18152.542999999998</v>
      </c>
      <c r="AE771" s="19">
        <f t="shared" si="163"/>
        <v>302542.38441666664</v>
      </c>
      <c r="AF771" s="19">
        <f t="shared" si="164"/>
        <v>18152.542999999998</v>
      </c>
      <c r="AG771" s="19">
        <f t="shared" si="165"/>
        <v>284389.84141666663</v>
      </c>
      <c r="AH771" s="19">
        <f t="shared" si="166"/>
        <v>18152.542999999998</v>
      </c>
      <c r="AI771" s="19">
        <f t="shared" si="167"/>
        <v>266237.29841666663</v>
      </c>
      <c r="AJ771" s="19">
        <f t="shared" si="168"/>
        <v>18152.542999999998</v>
      </c>
      <c r="AK771" s="20">
        <f t="shared" si="169"/>
        <v>248084.75541666662</v>
      </c>
    </row>
    <row r="772" spans="2:37" s="3" customFormat="1" ht="53.25" hidden="1" customHeight="1" outlineLevel="1" x14ac:dyDescent="0.2">
      <c r="B772" s="15" t="s">
        <v>1052</v>
      </c>
      <c r="C772" s="16" t="s">
        <v>44</v>
      </c>
      <c r="D772" s="17">
        <v>240</v>
      </c>
      <c r="E772" s="10" t="s">
        <v>973</v>
      </c>
      <c r="F772" s="10" t="s">
        <v>81</v>
      </c>
      <c r="G772" s="21">
        <v>55885</v>
      </c>
      <c r="H772" s="18">
        <f>IFERROR(INDEX(#REF!,MATCH(G772,#REF!,0)),G772)</f>
        <v>55885</v>
      </c>
      <c r="I772" s="11"/>
      <c r="J772" s="11" t="s">
        <v>1002</v>
      </c>
      <c r="K772" s="11"/>
      <c r="L772" s="11" t="s">
        <v>1211</v>
      </c>
      <c r="M772" s="11">
        <v>0</v>
      </c>
      <c r="N772" s="19">
        <v>458888.73</v>
      </c>
      <c r="O772" s="19">
        <v>481118.66</v>
      </c>
      <c r="P772" s="19">
        <v>481118.66</v>
      </c>
      <c r="Q772" s="19">
        <v>8018.66</v>
      </c>
      <c r="R772" s="13">
        <f t="shared" si="156"/>
        <v>473100</v>
      </c>
      <c r="S772" s="11"/>
      <c r="T772" s="19">
        <v>14032.62</v>
      </c>
      <c r="U772" s="11"/>
      <c r="V772" s="19">
        <v>481118.66</v>
      </c>
      <c r="W772" s="19">
        <v>22051.279999999999</v>
      </c>
      <c r="X772" s="19">
        <v>459067.38</v>
      </c>
      <c r="Y772" s="19">
        <f t="shared" si="157"/>
        <v>2004.6610833333332</v>
      </c>
      <c r="Z772" s="19">
        <f t="shared" si="158"/>
        <v>24055.925416666665</v>
      </c>
      <c r="AA772" s="19">
        <f t="shared" si="159"/>
        <v>449044.07458333333</v>
      </c>
      <c r="AB772" s="19">
        <f t="shared" si="160"/>
        <v>24055.932999999997</v>
      </c>
      <c r="AC772" s="19">
        <f t="shared" si="161"/>
        <v>424988.14158333332</v>
      </c>
      <c r="AD772" s="19">
        <f t="shared" si="162"/>
        <v>24055.932999999997</v>
      </c>
      <c r="AE772" s="19">
        <f t="shared" si="163"/>
        <v>400932.2085833333</v>
      </c>
      <c r="AF772" s="19">
        <f t="shared" si="164"/>
        <v>24055.932999999997</v>
      </c>
      <c r="AG772" s="19">
        <f t="shared" si="165"/>
        <v>376876.27558333328</v>
      </c>
      <c r="AH772" s="19">
        <f t="shared" si="166"/>
        <v>24055.932999999997</v>
      </c>
      <c r="AI772" s="19">
        <f t="shared" si="167"/>
        <v>352820.34258333326</v>
      </c>
      <c r="AJ772" s="19">
        <f t="shared" si="168"/>
        <v>24055.932999999997</v>
      </c>
      <c r="AK772" s="20">
        <f t="shared" si="169"/>
        <v>328764.40958333324</v>
      </c>
    </row>
    <row r="773" spans="2:37" s="3" customFormat="1" ht="53.25" hidden="1" customHeight="1" outlineLevel="1" x14ac:dyDescent="0.2">
      <c r="B773" s="15" t="s">
        <v>1053</v>
      </c>
      <c r="C773" s="16" t="s">
        <v>44</v>
      </c>
      <c r="D773" s="17">
        <v>240</v>
      </c>
      <c r="E773" s="10" t="s">
        <v>973</v>
      </c>
      <c r="F773" s="10" t="s">
        <v>81</v>
      </c>
      <c r="G773" s="21">
        <v>55886</v>
      </c>
      <c r="H773" s="18">
        <f>IFERROR(INDEX(#REF!,MATCH(G773,#REF!,0)),G773)</f>
        <v>55886</v>
      </c>
      <c r="I773" s="11"/>
      <c r="J773" s="11" t="s">
        <v>1002</v>
      </c>
      <c r="K773" s="11"/>
      <c r="L773" s="11" t="s">
        <v>1211</v>
      </c>
      <c r="M773" s="11">
        <v>0</v>
      </c>
      <c r="N773" s="19">
        <v>197889.86</v>
      </c>
      <c r="O773" s="19">
        <v>207457.62</v>
      </c>
      <c r="P773" s="19">
        <v>207457.62</v>
      </c>
      <c r="Q773" s="19">
        <v>3457.62</v>
      </c>
      <c r="R773" s="13">
        <f t="shared" si="156"/>
        <v>204000</v>
      </c>
      <c r="S773" s="11"/>
      <c r="T773" s="19">
        <v>6050.87</v>
      </c>
      <c r="U773" s="11"/>
      <c r="V773" s="19">
        <v>207457.62</v>
      </c>
      <c r="W773" s="19">
        <v>9508.49</v>
      </c>
      <c r="X773" s="19">
        <v>197949.13</v>
      </c>
      <c r="Y773" s="19">
        <f t="shared" si="157"/>
        <v>864.40674999999999</v>
      </c>
      <c r="Z773" s="19">
        <f t="shared" si="158"/>
        <v>10372.903749999999</v>
      </c>
      <c r="AA773" s="19">
        <f t="shared" si="159"/>
        <v>193627.09625</v>
      </c>
      <c r="AB773" s="19">
        <f t="shared" si="160"/>
        <v>10372.880999999999</v>
      </c>
      <c r="AC773" s="19">
        <f t="shared" si="161"/>
        <v>183254.21525000001</v>
      </c>
      <c r="AD773" s="19">
        <f t="shared" si="162"/>
        <v>10372.880999999999</v>
      </c>
      <c r="AE773" s="19">
        <f t="shared" si="163"/>
        <v>172881.33425000001</v>
      </c>
      <c r="AF773" s="19">
        <f t="shared" si="164"/>
        <v>10372.880999999999</v>
      </c>
      <c r="AG773" s="19">
        <f t="shared" si="165"/>
        <v>162508.45325000002</v>
      </c>
      <c r="AH773" s="19">
        <f t="shared" si="166"/>
        <v>10372.880999999999</v>
      </c>
      <c r="AI773" s="19">
        <f t="shared" si="167"/>
        <v>152135.57225000003</v>
      </c>
      <c r="AJ773" s="19">
        <f t="shared" si="168"/>
        <v>10372.880999999999</v>
      </c>
      <c r="AK773" s="20">
        <f t="shared" si="169"/>
        <v>141762.69125000003</v>
      </c>
    </row>
    <row r="774" spans="2:37" s="3" customFormat="1" ht="53.25" hidden="1" customHeight="1" outlineLevel="1" x14ac:dyDescent="0.2">
      <c r="B774" s="15" t="s">
        <v>1054</v>
      </c>
      <c r="C774" s="16" t="s">
        <v>44</v>
      </c>
      <c r="D774" s="17">
        <v>240</v>
      </c>
      <c r="E774" s="10" t="s">
        <v>973</v>
      </c>
      <c r="F774" s="10" t="s">
        <v>81</v>
      </c>
      <c r="G774" s="21">
        <v>55887</v>
      </c>
      <c r="H774" s="18">
        <f>IFERROR(INDEX(#REF!,MATCH(G774,#REF!,0)),G774)</f>
        <v>55887</v>
      </c>
      <c r="I774" s="11"/>
      <c r="J774" s="11" t="s">
        <v>1002</v>
      </c>
      <c r="K774" s="11"/>
      <c r="L774" s="11" t="s">
        <v>1211</v>
      </c>
      <c r="M774" s="11">
        <v>0</v>
      </c>
      <c r="N774" s="19">
        <v>153121.32999999999</v>
      </c>
      <c r="O774" s="19">
        <v>160576.29</v>
      </c>
      <c r="P774" s="19">
        <v>160576.29</v>
      </c>
      <c r="Q774" s="19">
        <v>2676.29</v>
      </c>
      <c r="R774" s="13">
        <f t="shared" si="156"/>
        <v>157900</v>
      </c>
      <c r="S774" s="11"/>
      <c r="T774" s="19">
        <v>4683.49</v>
      </c>
      <c r="U774" s="11"/>
      <c r="V774" s="19">
        <v>160576.29</v>
      </c>
      <c r="W774" s="19">
        <v>7359.78</v>
      </c>
      <c r="X774" s="19">
        <v>153216.51</v>
      </c>
      <c r="Y774" s="19">
        <f t="shared" si="157"/>
        <v>669.06787500000007</v>
      </c>
      <c r="Z774" s="19">
        <f t="shared" si="158"/>
        <v>8028.8293750000003</v>
      </c>
      <c r="AA774" s="19">
        <f t="shared" si="159"/>
        <v>149871.170625</v>
      </c>
      <c r="AB774" s="19">
        <f t="shared" si="160"/>
        <v>8028.8145000000004</v>
      </c>
      <c r="AC774" s="19">
        <f t="shared" si="161"/>
        <v>141842.35612499999</v>
      </c>
      <c r="AD774" s="19">
        <f t="shared" si="162"/>
        <v>8028.8145000000004</v>
      </c>
      <c r="AE774" s="19">
        <f t="shared" si="163"/>
        <v>133813.54162499998</v>
      </c>
      <c r="AF774" s="19">
        <f t="shared" si="164"/>
        <v>8028.8145000000004</v>
      </c>
      <c r="AG774" s="19">
        <f t="shared" si="165"/>
        <v>125784.72712499998</v>
      </c>
      <c r="AH774" s="19">
        <f t="shared" si="166"/>
        <v>8028.8145000000004</v>
      </c>
      <c r="AI774" s="19">
        <f t="shared" si="167"/>
        <v>117755.91262499997</v>
      </c>
      <c r="AJ774" s="19">
        <f t="shared" si="168"/>
        <v>8028.8145000000004</v>
      </c>
      <c r="AK774" s="20">
        <f t="shared" si="169"/>
        <v>109727.09812499996</v>
      </c>
    </row>
    <row r="775" spans="2:37" s="3" customFormat="1" ht="53.25" hidden="1" customHeight="1" outlineLevel="1" x14ac:dyDescent="0.2">
      <c r="B775" s="15" t="s">
        <v>1055</v>
      </c>
      <c r="C775" s="16" t="s">
        <v>44</v>
      </c>
      <c r="D775" s="17">
        <v>240</v>
      </c>
      <c r="E775" s="10" t="s">
        <v>973</v>
      </c>
      <c r="F775" s="10" t="s">
        <v>81</v>
      </c>
      <c r="G775" s="21">
        <v>55888</v>
      </c>
      <c r="H775" s="18">
        <f>IFERROR(INDEX(#REF!,MATCH(G775,#REF!,0)),G775)</f>
        <v>55888</v>
      </c>
      <c r="I775" s="11"/>
      <c r="J775" s="11" t="s">
        <v>1002</v>
      </c>
      <c r="K775" s="11"/>
      <c r="L775" s="11" t="s">
        <v>1211</v>
      </c>
      <c r="M775" s="11">
        <v>0</v>
      </c>
      <c r="N775" s="19">
        <v>150015.85999999999</v>
      </c>
      <c r="O775" s="19">
        <v>157322.04999999999</v>
      </c>
      <c r="P775" s="19">
        <v>157322.04999999999</v>
      </c>
      <c r="Q775" s="19">
        <v>2622.05</v>
      </c>
      <c r="R775" s="13">
        <f t="shared" si="156"/>
        <v>154700</v>
      </c>
      <c r="S775" s="11"/>
      <c r="T775" s="19">
        <v>4588.57</v>
      </c>
      <c r="U775" s="11"/>
      <c r="V775" s="19">
        <v>157322.04999999999</v>
      </c>
      <c r="W775" s="19">
        <v>7210.62</v>
      </c>
      <c r="X775" s="19">
        <v>150111.43</v>
      </c>
      <c r="Y775" s="19">
        <f t="shared" si="157"/>
        <v>655.50854166666659</v>
      </c>
      <c r="Z775" s="19">
        <f t="shared" si="158"/>
        <v>7866.1127083333322</v>
      </c>
      <c r="AA775" s="19">
        <f t="shared" si="159"/>
        <v>146833.88729166667</v>
      </c>
      <c r="AB775" s="19">
        <f t="shared" si="160"/>
        <v>7866.1024999999991</v>
      </c>
      <c r="AC775" s="19">
        <f t="shared" si="161"/>
        <v>138967.78479166667</v>
      </c>
      <c r="AD775" s="19">
        <f t="shared" si="162"/>
        <v>7866.1024999999991</v>
      </c>
      <c r="AE775" s="19">
        <f t="shared" si="163"/>
        <v>131101.68229166666</v>
      </c>
      <c r="AF775" s="19">
        <f t="shared" si="164"/>
        <v>7866.1024999999991</v>
      </c>
      <c r="AG775" s="19">
        <f t="shared" si="165"/>
        <v>123235.57979166666</v>
      </c>
      <c r="AH775" s="19">
        <f t="shared" si="166"/>
        <v>7866.1024999999991</v>
      </c>
      <c r="AI775" s="19">
        <f t="shared" si="167"/>
        <v>115369.47729166667</v>
      </c>
      <c r="AJ775" s="19">
        <f t="shared" si="168"/>
        <v>7866.1024999999991</v>
      </c>
      <c r="AK775" s="20">
        <f t="shared" si="169"/>
        <v>107503.37479166668</v>
      </c>
    </row>
    <row r="776" spans="2:37" s="3" customFormat="1" ht="53.25" hidden="1" customHeight="1" outlineLevel="1" x14ac:dyDescent="0.2">
      <c r="B776" s="15" t="s">
        <v>1056</v>
      </c>
      <c r="C776" s="16" t="s">
        <v>44</v>
      </c>
      <c r="D776" s="17">
        <v>240</v>
      </c>
      <c r="E776" s="10" t="s">
        <v>973</v>
      </c>
      <c r="F776" s="10" t="s">
        <v>81</v>
      </c>
      <c r="G776" s="21">
        <v>55889</v>
      </c>
      <c r="H776" s="18">
        <f>IFERROR(INDEX(#REF!,MATCH(G776,#REF!,0)),G776)</f>
        <v>55889</v>
      </c>
      <c r="I776" s="11"/>
      <c r="J776" s="11" t="s">
        <v>1002</v>
      </c>
      <c r="K776" s="11"/>
      <c r="L776" s="11" t="s">
        <v>1211</v>
      </c>
      <c r="M776" s="11">
        <v>0</v>
      </c>
      <c r="N776" s="19">
        <v>165806.93</v>
      </c>
      <c r="O776" s="19">
        <v>173796.6</v>
      </c>
      <c r="P776" s="19">
        <v>173796.6</v>
      </c>
      <c r="Q776" s="19">
        <v>2896.6</v>
      </c>
      <c r="R776" s="13">
        <f t="shared" si="156"/>
        <v>170900</v>
      </c>
      <c r="S776" s="11"/>
      <c r="T776" s="19">
        <v>5069.05</v>
      </c>
      <c r="U776" s="11"/>
      <c r="V776" s="19">
        <v>173796.6</v>
      </c>
      <c r="W776" s="19">
        <v>7965.65</v>
      </c>
      <c r="X776" s="19">
        <v>165830.95000000001</v>
      </c>
      <c r="Y776" s="19">
        <f t="shared" si="157"/>
        <v>724.15250000000003</v>
      </c>
      <c r="Z776" s="19">
        <f t="shared" si="158"/>
        <v>8689.8125</v>
      </c>
      <c r="AA776" s="19">
        <f t="shared" si="159"/>
        <v>162210.1875</v>
      </c>
      <c r="AB776" s="19">
        <f t="shared" si="160"/>
        <v>8689.83</v>
      </c>
      <c r="AC776" s="19">
        <f t="shared" si="161"/>
        <v>153520.35750000001</v>
      </c>
      <c r="AD776" s="19">
        <f t="shared" si="162"/>
        <v>8689.83</v>
      </c>
      <c r="AE776" s="19">
        <f t="shared" si="163"/>
        <v>144830.52750000003</v>
      </c>
      <c r="AF776" s="19">
        <f t="shared" si="164"/>
        <v>8689.83</v>
      </c>
      <c r="AG776" s="19">
        <f t="shared" si="165"/>
        <v>136140.69750000004</v>
      </c>
      <c r="AH776" s="19">
        <f t="shared" si="166"/>
        <v>8689.83</v>
      </c>
      <c r="AI776" s="19">
        <f t="shared" si="167"/>
        <v>127450.86750000004</v>
      </c>
      <c r="AJ776" s="19">
        <f t="shared" si="168"/>
        <v>8689.83</v>
      </c>
      <c r="AK776" s="20">
        <f t="shared" si="169"/>
        <v>118761.03750000003</v>
      </c>
    </row>
    <row r="777" spans="2:37" s="3" customFormat="1" ht="53.25" hidden="1" customHeight="1" outlineLevel="1" x14ac:dyDescent="0.2">
      <c r="B777" s="15" t="s">
        <v>1057</v>
      </c>
      <c r="C777" s="16" t="s">
        <v>44</v>
      </c>
      <c r="D777" s="17">
        <v>240</v>
      </c>
      <c r="E777" s="10" t="s">
        <v>973</v>
      </c>
      <c r="F777" s="10" t="s">
        <v>81</v>
      </c>
      <c r="G777" s="21">
        <v>55890</v>
      </c>
      <c r="H777" s="18">
        <f>IFERROR(INDEX(#REF!,MATCH(G777,#REF!,0)),G777)</f>
        <v>55890</v>
      </c>
      <c r="I777" s="11"/>
      <c r="J777" s="11" t="s">
        <v>1002</v>
      </c>
      <c r="K777" s="11"/>
      <c r="L777" s="11" t="s">
        <v>1312</v>
      </c>
      <c r="M777" s="11">
        <v>0</v>
      </c>
      <c r="N777" s="19">
        <v>309913.73</v>
      </c>
      <c r="O777" s="19">
        <v>324915.27</v>
      </c>
      <c r="P777" s="19">
        <v>324915.27</v>
      </c>
      <c r="Q777" s="19">
        <v>5415.27</v>
      </c>
      <c r="R777" s="13">
        <f t="shared" si="156"/>
        <v>319500</v>
      </c>
      <c r="S777" s="11"/>
      <c r="T777" s="19">
        <v>9476.67</v>
      </c>
      <c r="U777" s="11"/>
      <c r="V777" s="19">
        <v>324915.27</v>
      </c>
      <c r="W777" s="19">
        <v>14891.94</v>
      </c>
      <c r="X777" s="19">
        <v>310023.33</v>
      </c>
      <c r="Y777" s="19">
        <f t="shared" si="157"/>
        <v>1353.813625</v>
      </c>
      <c r="Z777" s="19">
        <f t="shared" si="158"/>
        <v>16245.738125</v>
      </c>
      <c r="AA777" s="19">
        <f t="shared" si="159"/>
        <v>303254.26187500003</v>
      </c>
      <c r="AB777" s="19">
        <f t="shared" si="160"/>
        <v>16245.763500000001</v>
      </c>
      <c r="AC777" s="19">
        <f t="shared" si="161"/>
        <v>287008.49837500002</v>
      </c>
      <c r="AD777" s="19">
        <f t="shared" si="162"/>
        <v>16245.763500000001</v>
      </c>
      <c r="AE777" s="19">
        <f t="shared" si="163"/>
        <v>270762.73487500002</v>
      </c>
      <c r="AF777" s="19">
        <f t="shared" si="164"/>
        <v>16245.763500000001</v>
      </c>
      <c r="AG777" s="19">
        <f t="shared" si="165"/>
        <v>254516.97137500002</v>
      </c>
      <c r="AH777" s="19">
        <f t="shared" si="166"/>
        <v>16245.763500000001</v>
      </c>
      <c r="AI777" s="19">
        <f t="shared" si="167"/>
        <v>238271.20787500002</v>
      </c>
      <c r="AJ777" s="19">
        <f t="shared" si="168"/>
        <v>16245.763500000001</v>
      </c>
      <c r="AK777" s="20">
        <f t="shared" si="169"/>
        <v>222025.44437500002</v>
      </c>
    </row>
    <row r="778" spans="2:37" s="3" customFormat="1" ht="53.25" hidden="1" customHeight="1" outlineLevel="1" x14ac:dyDescent="0.2">
      <c r="B778" s="15" t="s">
        <v>1058</v>
      </c>
      <c r="C778" s="16" t="s">
        <v>44</v>
      </c>
      <c r="D778" s="17">
        <v>240</v>
      </c>
      <c r="E778" s="10" t="s">
        <v>973</v>
      </c>
      <c r="F778" s="10" t="s">
        <v>81</v>
      </c>
      <c r="G778" s="21">
        <v>55891</v>
      </c>
      <c r="H778" s="18">
        <f>IFERROR(INDEX(#REF!,MATCH(G778,#REF!,0)),G778)</f>
        <v>55891</v>
      </c>
      <c r="I778" s="11"/>
      <c r="J778" s="11" t="s">
        <v>1002</v>
      </c>
      <c r="K778" s="11"/>
      <c r="L778" s="11" t="s">
        <v>1312</v>
      </c>
      <c r="M778" s="11">
        <v>0</v>
      </c>
      <c r="N778" s="19">
        <v>190511.53</v>
      </c>
      <c r="O778" s="19">
        <v>199728.82</v>
      </c>
      <c r="P778" s="19">
        <v>199728.82</v>
      </c>
      <c r="Q778" s="19">
        <v>3328.82</v>
      </c>
      <c r="R778" s="13">
        <f t="shared" si="156"/>
        <v>196400</v>
      </c>
      <c r="S778" s="11"/>
      <c r="T778" s="19">
        <v>5825.4</v>
      </c>
      <c r="U778" s="11"/>
      <c r="V778" s="19">
        <v>199728.82</v>
      </c>
      <c r="W778" s="19">
        <v>9154.2199999999993</v>
      </c>
      <c r="X778" s="19">
        <v>190574.6</v>
      </c>
      <c r="Y778" s="19">
        <f t="shared" si="157"/>
        <v>832.20341666666673</v>
      </c>
      <c r="Z778" s="19">
        <f t="shared" si="158"/>
        <v>9986.4170833333337</v>
      </c>
      <c r="AA778" s="19">
        <f t="shared" si="159"/>
        <v>186413.58291666667</v>
      </c>
      <c r="AB778" s="19">
        <f t="shared" si="160"/>
        <v>9986.4410000000007</v>
      </c>
      <c r="AC778" s="19">
        <f t="shared" si="161"/>
        <v>176427.14191666667</v>
      </c>
      <c r="AD778" s="19">
        <f t="shared" si="162"/>
        <v>9986.4410000000007</v>
      </c>
      <c r="AE778" s="19">
        <f t="shared" si="163"/>
        <v>166440.70091666668</v>
      </c>
      <c r="AF778" s="19">
        <f t="shared" si="164"/>
        <v>9986.4410000000007</v>
      </c>
      <c r="AG778" s="19">
        <f t="shared" si="165"/>
        <v>156454.25991666669</v>
      </c>
      <c r="AH778" s="19">
        <f t="shared" si="166"/>
        <v>9986.4410000000007</v>
      </c>
      <c r="AI778" s="19">
        <f t="shared" si="167"/>
        <v>146467.8189166667</v>
      </c>
      <c r="AJ778" s="19">
        <f t="shared" si="168"/>
        <v>9986.4410000000007</v>
      </c>
      <c r="AK778" s="20">
        <f t="shared" si="169"/>
        <v>136481.37791666671</v>
      </c>
    </row>
    <row r="779" spans="2:37" s="3" customFormat="1" ht="53.25" hidden="1" customHeight="1" outlineLevel="1" x14ac:dyDescent="0.2">
      <c r="B779" s="15" t="s">
        <v>1059</v>
      </c>
      <c r="C779" s="16" t="s">
        <v>44</v>
      </c>
      <c r="D779" s="17">
        <v>240</v>
      </c>
      <c r="E779" s="10" t="s">
        <v>973</v>
      </c>
      <c r="F779" s="10" t="s">
        <v>81</v>
      </c>
      <c r="G779" s="21">
        <v>55892</v>
      </c>
      <c r="H779" s="18">
        <f>IFERROR(INDEX(#REF!,MATCH(G779,#REF!,0)),G779)</f>
        <v>55892</v>
      </c>
      <c r="I779" s="11"/>
      <c r="J779" s="11" t="s">
        <v>1002</v>
      </c>
      <c r="K779" s="11"/>
      <c r="L779" s="11" t="s">
        <v>1312</v>
      </c>
      <c r="M779" s="11">
        <v>0</v>
      </c>
      <c r="N779" s="19">
        <v>266120.13</v>
      </c>
      <c r="O779" s="19">
        <v>278949.14</v>
      </c>
      <c r="P779" s="19">
        <v>278949.14</v>
      </c>
      <c r="Q779" s="19">
        <v>4649.1400000000003</v>
      </c>
      <c r="R779" s="13">
        <f t="shared" ref="R779:R842" si="170">P779-Q779</f>
        <v>274300</v>
      </c>
      <c r="S779" s="11"/>
      <c r="T779" s="19">
        <v>8136.03</v>
      </c>
      <c r="U779" s="11"/>
      <c r="V779" s="19">
        <v>278949.14</v>
      </c>
      <c r="W779" s="19">
        <v>12785.17</v>
      </c>
      <c r="X779" s="19">
        <v>266163.96999999997</v>
      </c>
      <c r="Y779" s="19">
        <f t="shared" ref="Y779:Y842" si="171">O779/D779</f>
        <v>1162.2880833333334</v>
      </c>
      <c r="Z779" s="19">
        <f t="shared" si="158"/>
        <v>13947.470416666667</v>
      </c>
      <c r="AA779" s="19">
        <f t="shared" si="159"/>
        <v>260352.52958333332</v>
      </c>
      <c r="AB779" s="19">
        <f t="shared" si="160"/>
        <v>13947.457</v>
      </c>
      <c r="AC779" s="19">
        <f t="shared" si="161"/>
        <v>246405.07258333333</v>
      </c>
      <c r="AD779" s="19">
        <f t="shared" si="162"/>
        <v>13947.457</v>
      </c>
      <c r="AE779" s="19">
        <f t="shared" si="163"/>
        <v>232457.61558333333</v>
      </c>
      <c r="AF779" s="19">
        <f t="shared" si="164"/>
        <v>13947.457</v>
      </c>
      <c r="AG779" s="19">
        <f t="shared" si="165"/>
        <v>218510.15858333334</v>
      </c>
      <c r="AH779" s="19">
        <f t="shared" si="166"/>
        <v>13947.457</v>
      </c>
      <c r="AI779" s="19">
        <f t="shared" si="167"/>
        <v>204562.70158333334</v>
      </c>
      <c r="AJ779" s="19">
        <f t="shared" si="168"/>
        <v>13947.457</v>
      </c>
      <c r="AK779" s="20">
        <f t="shared" si="169"/>
        <v>190615.24458333335</v>
      </c>
    </row>
    <row r="780" spans="2:37" s="3" customFormat="1" ht="53.25" hidden="1" customHeight="1" outlineLevel="1" x14ac:dyDescent="0.2">
      <c r="B780" s="15" t="s">
        <v>1060</v>
      </c>
      <c r="C780" s="16" t="s">
        <v>44</v>
      </c>
      <c r="D780" s="17">
        <v>240</v>
      </c>
      <c r="E780" s="10" t="s">
        <v>973</v>
      </c>
      <c r="F780" s="10" t="s">
        <v>81</v>
      </c>
      <c r="G780" s="21">
        <v>55893</v>
      </c>
      <c r="H780" s="18">
        <f>IFERROR(INDEX(#REF!,MATCH(G780,#REF!,0)),G780)</f>
        <v>55893</v>
      </c>
      <c r="I780" s="11"/>
      <c r="J780" s="11" t="s">
        <v>1002</v>
      </c>
      <c r="K780" s="11"/>
      <c r="L780" s="11" t="s">
        <v>1312</v>
      </c>
      <c r="M780" s="11">
        <v>0</v>
      </c>
      <c r="N780" s="19">
        <v>115125.13</v>
      </c>
      <c r="O780" s="19">
        <v>120711.87</v>
      </c>
      <c r="P780" s="19">
        <v>120711.87</v>
      </c>
      <c r="Q780" s="19">
        <v>2011.87</v>
      </c>
      <c r="R780" s="13">
        <f t="shared" si="170"/>
        <v>118700</v>
      </c>
      <c r="S780" s="11"/>
      <c r="T780" s="19">
        <v>3520.79</v>
      </c>
      <c r="U780" s="11"/>
      <c r="V780" s="19">
        <v>120711.87</v>
      </c>
      <c r="W780" s="19">
        <v>5532.66</v>
      </c>
      <c r="X780" s="19">
        <v>115179.21</v>
      </c>
      <c r="Y780" s="19">
        <f t="shared" si="171"/>
        <v>502.96612499999998</v>
      </c>
      <c r="Z780" s="19">
        <f t="shared" ref="Z780:Z843" si="172">MIN((T780+Y780*5),(P780-Q780))</f>
        <v>6035.6206249999996</v>
      </c>
      <c r="AA780" s="19">
        <f t="shared" ref="AA780:AA843" si="173">P780-Q780-Z780</f>
        <v>112664.379375</v>
      </c>
      <c r="AB780" s="19">
        <f t="shared" ref="AB780:AB843" si="174">MIN(AA780,Y780*12)</f>
        <v>6035.5934999999999</v>
      </c>
      <c r="AC780" s="19">
        <f t="shared" ref="AC780:AC843" si="175">AA780-AB780</f>
        <v>106628.785875</v>
      </c>
      <c r="AD780" s="19">
        <f t="shared" ref="AD780:AD843" si="176">MIN(AB780,AC780)</f>
        <v>6035.5934999999999</v>
      </c>
      <c r="AE780" s="19">
        <f t="shared" ref="AE780:AE843" si="177">AC780-AD780</f>
        <v>100593.192375</v>
      </c>
      <c r="AF780" s="19">
        <f t="shared" ref="AF780:AF843" si="178">MIN(AD780,AE780)</f>
        <v>6035.5934999999999</v>
      </c>
      <c r="AG780" s="19">
        <f t="shared" ref="AG780:AG843" si="179">AE780-AF780</f>
        <v>94557.598874999996</v>
      </c>
      <c r="AH780" s="19">
        <f t="shared" ref="AH780:AH843" si="180">MIN(AF780,AG780)</f>
        <v>6035.5934999999999</v>
      </c>
      <c r="AI780" s="19">
        <f t="shared" ref="AI780:AI843" si="181">AG780-AH780</f>
        <v>88522.005374999993</v>
      </c>
      <c r="AJ780" s="19">
        <f t="shared" ref="AJ780:AJ843" si="182">MIN(AH780,AI780)</f>
        <v>6035.5934999999999</v>
      </c>
      <c r="AK780" s="20">
        <f t="shared" ref="AK780:AK843" si="183">AI780-AJ780</f>
        <v>82486.411874999991</v>
      </c>
    </row>
    <row r="781" spans="2:37" s="3" customFormat="1" ht="53.25" hidden="1" customHeight="1" outlineLevel="1" x14ac:dyDescent="0.2">
      <c r="B781" s="15" t="s">
        <v>1061</v>
      </c>
      <c r="C781" s="16" t="s">
        <v>44</v>
      </c>
      <c r="D781" s="17">
        <v>240</v>
      </c>
      <c r="E781" s="10" t="s">
        <v>973</v>
      </c>
      <c r="F781" s="10" t="s">
        <v>81</v>
      </c>
      <c r="G781" s="21">
        <v>55894</v>
      </c>
      <c r="H781" s="18">
        <f>IFERROR(INDEX(#REF!,MATCH(G781,#REF!,0)),G781)</f>
        <v>55894</v>
      </c>
      <c r="I781" s="11"/>
      <c r="J781" s="11" t="s">
        <v>1002</v>
      </c>
      <c r="K781" s="11"/>
      <c r="L781" s="11" t="s">
        <v>1312</v>
      </c>
      <c r="M781" s="11">
        <v>0</v>
      </c>
      <c r="N781" s="19">
        <v>340132.93</v>
      </c>
      <c r="O781" s="19">
        <v>356644.07</v>
      </c>
      <c r="P781" s="19">
        <v>356644.07</v>
      </c>
      <c r="Q781" s="19">
        <v>5944.07</v>
      </c>
      <c r="R781" s="13">
        <f t="shared" si="170"/>
        <v>350700</v>
      </c>
      <c r="S781" s="11"/>
      <c r="T781" s="19">
        <v>10402.14</v>
      </c>
      <c r="U781" s="11"/>
      <c r="V781" s="19">
        <v>356644.07</v>
      </c>
      <c r="W781" s="19">
        <v>16346.21</v>
      </c>
      <c r="X781" s="19">
        <v>340297.86</v>
      </c>
      <c r="Y781" s="19">
        <f t="shared" si="171"/>
        <v>1486.0169583333334</v>
      </c>
      <c r="Z781" s="19">
        <f t="shared" si="172"/>
        <v>17832.224791666667</v>
      </c>
      <c r="AA781" s="19">
        <f t="shared" si="173"/>
        <v>332867.77520833333</v>
      </c>
      <c r="AB781" s="19">
        <f t="shared" si="174"/>
        <v>17832.2035</v>
      </c>
      <c r="AC781" s="19">
        <f t="shared" si="175"/>
        <v>315035.57170833333</v>
      </c>
      <c r="AD781" s="19">
        <f t="shared" si="176"/>
        <v>17832.2035</v>
      </c>
      <c r="AE781" s="19">
        <f t="shared" si="177"/>
        <v>297203.36820833333</v>
      </c>
      <c r="AF781" s="19">
        <f t="shared" si="178"/>
        <v>17832.2035</v>
      </c>
      <c r="AG781" s="19">
        <f t="shared" si="179"/>
        <v>279371.16470833332</v>
      </c>
      <c r="AH781" s="19">
        <f t="shared" si="180"/>
        <v>17832.2035</v>
      </c>
      <c r="AI781" s="19">
        <f t="shared" si="181"/>
        <v>261538.96120833332</v>
      </c>
      <c r="AJ781" s="19">
        <f t="shared" si="182"/>
        <v>17832.2035</v>
      </c>
      <c r="AK781" s="20">
        <f t="shared" si="183"/>
        <v>243706.75770833332</v>
      </c>
    </row>
    <row r="782" spans="2:37" s="3" customFormat="1" ht="53.25" hidden="1" customHeight="1" outlineLevel="1" x14ac:dyDescent="0.2">
      <c r="B782" s="15" t="s">
        <v>1062</v>
      </c>
      <c r="C782" s="16" t="s">
        <v>44</v>
      </c>
      <c r="D782" s="17">
        <v>240</v>
      </c>
      <c r="E782" s="10" t="s">
        <v>973</v>
      </c>
      <c r="F782" s="10" t="s">
        <v>81</v>
      </c>
      <c r="G782" s="21">
        <v>55895</v>
      </c>
      <c r="H782" s="18">
        <f>IFERROR(INDEX(#REF!,MATCH(G782,#REF!,0)),G782)</f>
        <v>55895</v>
      </c>
      <c r="I782" s="11"/>
      <c r="J782" s="11" t="s">
        <v>1002</v>
      </c>
      <c r="K782" s="11"/>
      <c r="L782" s="11" t="s">
        <v>1312</v>
      </c>
      <c r="M782" s="11">
        <v>0</v>
      </c>
      <c r="N782" s="19">
        <v>279795.53000000003</v>
      </c>
      <c r="O782" s="19">
        <v>293288.12</v>
      </c>
      <c r="P782" s="19">
        <v>293288.12</v>
      </c>
      <c r="Q782" s="19">
        <v>4888.12</v>
      </c>
      <c r="R782" s="13">
        <f t="shared" si="170"/>
        <v>288400</v>
      </c>
      <c r="S782" s="11"/>
      <c r="T782" s="19">
        <v>8554.2099999999991</v>
      </c>
      <c r="U782" s="11"/>
      <c r="V782" s="19">
        <v>293288.12</v>
      </c>
      <c r="W782" s="19">
        <v>13442.33</v>
      </c>
      <c r="X782" s="19">
        <v>279845.78999999998</v>
      </c>
      <c r="Y782" s="19">
        <f t="shared" si="171"/>
        <v>1222.0338333333334</v>
      </c>
      <c r="Z782" s="19">
        <f t="shared" si="172"/>
        <v>14664.379166666666</v>
      </c>
      <c r="AA782" s="19">
        <f t="shared" si="173"/>
        <v>273735.62083333335</v>
      </c>
      <c r="AB782" s="19">
        <f t="shared" si="174"/>
        <v>14664.406000000001</v>
      </c>
      <c r="AC782" s="19">
        <f t="shared" si="175"/>
        <v>259071.21483333336</v>
      </c>
      <c r="AD782" s="19">
        <f t="shared" si="176"/>
        <v>14664.406000000001</v>
      </c>
      <c r="AE782" s="19">
        <f t="shared" si="177"/>
        <v>244406.80883333337</v>
      </c>
      <c r="AF782" s="19">
        <f t="shared" si="178"/>
        <v>14664.406000000001</v>
      </c>
      <c r="AG782" s="19">
        <f t="shared" si="179"/>
        <v>229742.40283333338</v>
      </c>
      <c r="AH782" s="19">
        <f t="shared" si="180"/>
        <v>14664.406000000001</v>
      </c>
      <c r="AI782" s="19">
        <f t="shared" si="181"/>
        <v>215077.9968333334</v>
      </c>
      <c r="AJ782" s="19">
        <f t="shared" si="182"/>
        <v>14664.406000000001</v>
      </c>
      <c r="AK782" s="20">
        <f t="shared" si="183"/>
        <v>200413.59083333341</v>
      </c>
    </row>
    <row r="783" spans="2:37" s="3" customFormat="1" ht="53.25" hidden="1" customHeight="1" outlineLevel="1" x14ac:dyDescent="0.2">
      <c r="B783" s="15" t="s">
        <v>1063</v>
      </c>
      <c r="C783" s="16" t="s">
        <v>44</v>
      </c>
      <c r="D783" s="17">
        <v>240</v>
      </c>
      <c r="E783" s="10" t="s">
        <v>973</v>
      </c>
      <c r="F783" s="10" t="s">
        <v>81</v>
      </c>
      <c r="G783" s="21">
        <v>55896</v>
      </c>
      <c r="H783" s="18">
        <f>IFERROR(INDEX(#REF!,MATCH(G783,#REF!,0)),G783)</f>
        <v>55896</v>
      </c>
      <c r="I783" s="11"/>
      <c r="J783" s="11" t="s">
        <v>1002</v>
      </c>
      <c r="K783" s="11"/>
      <c r="L783" s="11" t="s">
        <v>1312</v>
      </c>
      <c r="M783" s="11">
        <v>0</v>
      </c>
      <c r="N783" s="19">
        <v>212832.53</v>
      </c>
      <c r="O783" s="19">
        <v>223118.63</v>
      </c>
      <c r="P783" s="19">
        <v>223118.63</v>
      </c>
      <c r="Q783" s="19">
        <v>3718.63</v>
      </c>
      <c r="R783" s="13">
        <f t="shared" si="170"/>
        <v>219400</v>
      </c>
      <c r="S783" s="11"/>
      <c r="T783" s="19">
        <v>6507.62</v>
      </c>
      <c r="U783" s="11"/>
      <c r="V783" s="19">
        <v>223118.63</v>
      </c>
      <c r="W783" s="19">
        <v>10226.25</v>
      </c>
      <c r="X783" s="19">
        <v>212892.38</v>
      </c>
      <c r="Y783" s="19">
        <f t="shared" si="171"/>
        <v>929.66095833333338</v>
      </c>
      <c r="Z783" s="19">
        <f t="shared" si="172"/>
        <v>11155.924791666668</v>
      </c>
      <c r="AA783" s="19">
        <f t="shared" si="173"/>
        <v>208244.07520833332</v>
      </c>
      <c r="AB783" s="19">
        <f t="shared" si="174"/>
        <v>11155.931500000001</v>
      </c>
      <c r="AC783" s="19">
        <f t="shared" si="175"/>
        <v>197088.14370833331</v>
      </c>
      <c r="AD783" s="19">
        <f t="shared" si="176"/>
        <v>11155.931500000001</v>
      </c>
      <c r="AE783" s="19">
        <f t="shared" si="177"/>
        <v>185932.21220833331</v>
      </c>
      <c r="AF783" s="19">
        <f t="shared" si="178"/>
        <v>11155.931500000001</v>
      </c>
      <c r="AG783" s="19">
        <f t="shared" si="179"/>
        <v>174776.2807083333</v>
      </c>
      <c r="AH783" s="19">
        <f t="shared" si="180"/>
        <v>11155.931500000001</v>
      </c>
      <c r="AI783" s="19">
        <f t="shared" si="181"/>
        <v>163620.3492083333</v>
      </c>
      <c r="AJ783" s="19">
        <f t="shared" si="182"/>
        <v>11155.931500000001</v>
      </c>
      <c r="AK783" s="20">
        <f t="shared" si="183"/>
        <v>152464.41770833329</v>
      </c>
    </row>
    <row r="784" spans="2:37" s="3" customFormat="1" ht="53.25" hidden="1" customHeight="1" outlineLevel="1" x14ac:dyDescent="0.2">
      <c r="B784" s="15" t="s">
        <v>1064</v>
      </c>
      <c r="C784" s="16" t="s">
        <v>44</v>
      </c>
      <c r="D784" s="17">
        <v>240</v>
      </c>
      <c r="E784" s="10" t="s">
        <v>973</v>
      </c>
      <c r="F784" s="10" t="s">
        <v>81</v>
      </c>
      <c r="G784" s="21">
        <v>55897</v>
      </c>
      <c r="H784" s="18">
        <f>IFERROR(INDEX(#REF!,MATCH(G784,#REF!,0)),G784)</f>
        <v>55897</v>
      </c>
      <c r="I784" s="11"/>
      <c r="J784" s="11" t="s">
        <v>1002</v>
      </c>
      <c r="K784" s="11"/>
      <c r="L784" s="11" t="s">
        <v>1312</v>
      </c>
      <c r="M784" s="11">
        <v>0</v>
      </c>
      <c r="N784" s="19">
        <v>326174.73</v>
      </c>
      <c r="O784" s="19">
        <v>341999.99</v>
      </c>
      <c r="P784" s="19">
        <v>341999.99</v>
      </c>
      <c r="Q784" s="19">
        <v>5699.99</v>
      </c>
      <c r="R784" s="13">
        <f t="shared" si="170"/>
        <v>336300</v>
      </c>
      <c r="S784" s="11"/>
      <c r="T784" s="19">
        <v>9975</v>
      </c>
      <c r="U784" s="11"/>
      <c r="V784" s="19">
        <v>341999.99</v>
      </c>
      <c r="W784" s="19">
        <v>15674.99</v>
      </c>
      <c r="X784" s="19">
        <v>326325</v>
      </c>
      <c r="Y784" s="19">
        <f t="shared" si="171"/>
        <v>1424.9999583333333</v>
      </c>
      <c r="Z784" s="19">
        <f t="shared" si="172"/>
        <v>17099.999791666669</v>
      </c>
      <c r="AA784" s="19">
        <f t="shared" si="173"/>
        <v>319200.00020833331</v>
      </c>
      <c r="AB784" s="19">
        <f t="shared" si="174"/>
        <v>17099.999499999998</v>
      </c>
      <c r="AC784" s="19">
        <f t="shared" si="175"/>
        <v>302100.00070833333</v>
      </c>
      <c r="AD784" s="19">
        <f t="shared" si="176"/>
        <v>17099.999499999998</v>
      </c>
      <c r="AE784" s="19">
        <f t="shared" si="177"/>
        <v>285000.00120833336</v>
      </c>
      <c r="AF784" s="19">
        <f t="shared" si="178"/>
        <v>17099.999499999998</v>
      </c>
      <c r="AG784" s="19">
        <f t="shared" si="179"/>
        <v>267900.00170833338</v>
      </c>
      <c r="AH784" s="19">
        <f t="shared" si="180"/>
        <v>17099.999499999998</v>
      </c>
      <c r="AI784" s="19">
        <f t="shared" si="181"/>
        <v>250800.00220833338</v>
      </c>
      <c r="AJ784" s="19">
        <f t="shared" si="182"/>
        <v>17099.999499999998</v>
      </c>
      <c r="AK784" s="20">
        <f t="shared" si="183"/>
        <v>233700.00270833337</v>
      </c>
    </row>
    <row r="785" spans="2:37" s="3" customFormat="1" ht="53.25" hidden="1" customHeight="1" outlineLevel="1" x14ac:dyDescent="0.2">
      <c r="B785" s="15" t="s">
        <v>1065</v>
      </c>
      <c r="C785" s="16" t="s">
        <v>44</v>
      </c>
      <c r="D785" s="17">
        <v>240</v>
      </c>
      <c r="E785" s="10" t="s">
        <v>973</v>
      </c>
      <c r="F785" s="10" t="s">
        <v>81</v>
      </c>
      <c r="G785" s="21">
        <v>55898</v>
      </c>
      <c r="H785" s="18">
        <f>IFERROR(INDEX(#REF!,MATCH(G785,#REF!,0)),G785)</f>
        <v>55898</v>
      </c>
      <c r="I785" s="11"/>
      <c r="J785" s="11" t="s">
        <v>1002</v>
      </c>
      <c r="K785" s="11"/>
      <c r="L785" s="11" t="s">
        <v>1312</v>
      </c>
      <c r="M785" s="11">
        <v>0</v>
      </c>
      <c r="N785" s="19">
        <v>236062.53</v>
      </c>
      <c r="O785" s="19">
        <v>247525.41</v>
      </c>
      <c r="P785" s="19">
        <v>247525.41</v>
      </c>
      <c r="Q785" s="19">
        <v>4125.41</v>
      </c>
      <c r="R785" s="13">
        <f t="shared" si="170"/>
        <v>243400</v>
      </c>
      <c r="S785" s="11"/>
      <c r="T785" s="19">
        <v>7219.52</v>
      </c>
      <c r="U785" s="11"/>
      <c r="V785" s="19">
        <v>247525.41</v>
      </c>
      <c r="W785" s="19">
        <v>11344.93</v>
      </c>
      <c r="X785" s="19">
        <v>236180.48000000001</v>
      </c>
      <c r="Y785" s="19">
        <f t="shared" si="171"/>
        <v>1031.355875</v>
      </c>
      <c r="Z785" s="19">
        <f t="shared" si="172"/>
        <v>12376.299375000001</v>
      </c>
      <c r="AA785" s="19">
        <f t="shared" si="173"/>
        <v>231023.700625</v>
      </c>
      <c r="AB785" s="19">
        <f t="shared" si="174"/>
        <v>12376.270499999999</v>
      </c>
      <c r="AC785" s="19">
        <f t="shared" si="175"/>
        <v>218647.43012500001</v>
      </c>
      <c r="AD785" s="19">
        <f t="shared" si="176"/>
        <v>12376.270499999999</v>
      </c>
      <c r="AE785" s="19">
        <f t="shared" si="177"/>
        <v>206271.15962500003</v>
      </c>
      <c r="AF785" s="19">
        <f t="shared" si="178"/>
        <v>12376.270499999999</v>
      </c>
      <c r="AG785" s="19">
        <f t="shared" si="179"/>
        <v>193894.88912500005</v>
      </c>
      <c r="AH785" s="19">
        <f t="shared" si="180"/>
        <v>12376.270499999999</v>
      </c>
      <c r="AI785" s="19">
        <f t="shared" si="181"/>
        <v>181518.61862500006</v>
      </c>
      <c r="AJ785" s="19">
        <f t="shared" si="182"/>
        <v>12376.270499999999</v>
      </c>
      <c r="AK785" s="20">
        <f t="shared" si="183"/>
        <v>169142.34812500008</v>
      </c>
    </row>
    <row r="786" spans="2:37" s="3" customFormat="1" ht="53.25" hidden="1" customHeight="1" outlineLevel="1" x14ac:dyDescent="0.2">
      <c r="B786" s="15" t="s">
        <v>1066</v>
      </c>
      <c r="C786" s="16" t="s">
        <v>44</v>
      </c>
      <c r="D786" s="17">
        <v>240</v>
      </c>
      <c r="E786" s="10" t="s">
        <v>973</v>
      </c>
      <c r="F786" s="10" t="s">
        <v>81</v>
      </c>
      <c r="G786" s="21">
        <v>55899</v>
      </c>
      <c r="H786" s="18">
        <f>IFERROR(INDEX(#REF!,MATCH(G786,#REF!,0)),G786)</f>
        <v>55899</v>
      </c>
      <c r="I786" s="11"/>
      <c r="J786" s="11" t="s">
        <v>1002</v>
      </c>
      <c r="K786" s="11"/>
      <c r="L786" s="11" t="s">
        <v>1211</v>
      </c>
      <c r="M786" s="11">
        <v>0</v>
      </c>
      <c r="N786" s="19">
        <v>3166819.93</v>
      </c>
      <c r="O786" s="19">
        <v>3320033.89</v>
      </c>
      <c r="P786" s="19">
        <v>3320033.89</v>
      </c>
      <c r="Q786" s="19">
        <v>55333.89</v>
      </c>
      <c r="R786" s="13">
        <f t="shared" si="170"/>
        <v>3264700</v>
      </c>
      <c r="S786" s="11"/>
      <c r="T786" s="19">
        <v>96834.29</v>
      </c>
      <c r="U786" s="11"/>
      <c r="V786" s="19">
        <v>3320033.89</v>
      </c>
      <c r="W786" s="19">
        <v>152168.18</v>
      </c>
      <c r="X786" s="19">
        <v>3167865.71</v>
      </c>
      <c r="Y786" s="19">
        <f t="shared" si="171"/>
        <v>13833.474541666666</v>
      </c>
      <c r="Z786" s="19">
        <f t="shared" si="172"/>
        <v>166001.66270833334</v>
      </c>
      <c r="AA786" s="19">
        <f t="shared" si="173"/>
        <v>3098698.3372916668</v>
      </c>
      <c r="AB786" s="19">
        <f t="shared" si="174"/>
        <v>166001.69449999998</v>
      </c>
      <c r="AC786" s="19">
        <f t="shared" si="175"/>
        <v>2932696.642791667</v>
      </c>
      <c r="AD786" s="19">
        <f t="shared" si="176"/>
        <v>166001.69449999998</v>
      </c>
      <c r="AE786" s="19">
        <f t="shared" si="177"/>
        <v>2766694.9482916668</v>
      </c>
      <c r="AF786" s="19">
        <f t="shared" si="178"/>
        <v>166001.69449999998</v>
      </c>
      <c r="AG786" s="19">
        <f t="shared" si="179"/>
        <v>2600693.2537916666</v>
      </c>
      <c r="AH786" s="19">
        <f t="shared" si="180"/>
        <v>166001.69449999998</v>
      </c>
      <c r="AI786" s="19">
        <f t="shared" si="181"/>
        <v>2434691.5592916664</v>
      </c>
      <c r="AJ786" s="19">
        <f t="shared" si="182"/>
        <v>166001.69449999998</v>
      </c>
      <c r="AK786" s="20">
        <f t="shared" si="183"/>
        <v>2268689.8647916662</v>
      </c>
    </row>
    <row r="787" spans="2:37" s="3" customFormat="1" ht="53.25" hidden="1" customHeight="1" outlineLevel="1" x14ac:dyDescent="0.2">
      <c r="B787" s="15" t="s">
        <v>1067</v>
      </c>
      <c r="C787" s="16" t="s">
        <v>44</v>
      </c>
      <c r="D787" s="17">
        <v>240</v>
      </c>
      <c r="E787" s="10" t="s">
        <v>973</v>
      </c>
      <c r="F787" s="10" t="s">
        <v>81</v>
      </c>
      <c r="G787" s="21">
        <v>55900</v>
      </c>
      <c r="H787" s="18">
        <f>IFERROR(INDEX(#REF!,MATCH(G787,#REF!,0)),G787)</f>
        <v>55900</v>
      </c>
      <c r="I787" s="11"/>
      <c r="J787" s="11" t="s">
        <v>1002</v>
      </c>
      <c r="K787" s="11"/>
      <c r="L787" s="11" t="s">
        <v>1211</v>
      </c>
      <c r="M787" s="11">
        <v>0</v>
      </c>
      <c r="N787" s="19">
        <v>127245.13</v>
      </c>
      <c r="O787" s="19">
        <v>133423.74</v>
      </c>
      <c r="P787" s="19">
        <v>133423.74</v>
      </c>
      <c r="Q787" s="19">
        <v>2223.7399999999998</v>
      </c>
      <c r="R787" s="13">
        <f t="shared" si="170"/>
        <v>131200</v>
      </c>
      <c r="S787" s="11"/>
      <c r="T787" s="19">
        <v>3891.51</v>
      </c>
      <c r="U787" s="11"/>
      <c r="V787" s="19">
        <v>133423.74</v>
      </c>
      <c r="W787" s="19">
        <v>6115.25</v>
      </c>
      <c r="X787" s="19">
        <v>127308.49</v>
      </c>
      <c r="Y787" s="19">
        <f t="shared" si="171"/>
        <v>555.93224999999995</v>
      </c>
      <c r="Z787" s="19">
        <f t="shared" si="172"/>
        <v>6671.1712499999994</v>
      </c>
      <c r="AA787" s="19">
        <f t="shared" si="173"/>
        <v>124528.82875</v>
      </c>
      <c r="AB787" s="19">
        <f t="shared" si="174"/>
        <v>6671.1869999999999</v>
      </c>
      <c r="AC787" s="19">
        <f t="shared" si="175"/>
        <v>117857.64175</v>
      </c>
      <c r="AD787" s="19">
        <f t="shared" si="176"/>
        <v>6671.1869999999999</v>
      </c>
      <c r="AE787" s="19">
        <f t="shared" si="177"/>
        <v>111186.45474999999</v>
      </c>
      <c r="AF787" s="19">
        <f t="shared" si="178"/>
        <v>6671.1869999999999</v>
      </c>
      <c r="AG787" s="19">
        <f t="shared" si="179"/>
        <v>104515.26774999998</v>
      </c>
      <c r="AH787" s="19">
        <f t="shared" si="180"/>
        <v>6671.1869999999999</v>
      </c>
      <c r="AI787" s="19">
        <f t="shared" si="181"/>
        <v>97844.080749999979</v>
      </c>
      <c r="AJ787" s="19">
        <f t="shared" si="182"/>
        <v>6671.1869999999999</v>
      </c>
      <c r="AK787" s="20">
        <f t="shared" si="183"/>
        <v>91172.893749999974</v>
      </c>
    </row>
    <row r="788" spans="2:37" s="3" customFormat="1" ht="53.25" hidden="1" customHeight="1" outlineLevel="1" x14ac:dyDescent="0.2">
      <c r="B788" s="15" t="s">
        <v>1068</v>
      </c>
      <c r="C788" s="16" t="s">
        <v>44</v>
      </c>
      <c r="D788" s="17">
        <v>240</v>
      </c>
      <c r="E788" s="10" t="s">
        <v>973</v>
      </c>
      <c r="F788" s="10" t="s">
        <v>81</v>
      </c>
      <c r="G788" s="21">
        <v>55901</v>
      </c>
      <c r="H788" s="18">
        <f>IFERROR(INDEX(#REF!,MATCH(G788,#REF!,0)),G788)</f>
        <v>55901</v>
      </c>
      <c r="I788" s="11"/>
      <c r="J788" s="11" t="s">
        <v>1002</v>
      </c>
      <c r="K788" s="11"/>
      <c r="L788" s="11" t="s">
        <v>1211</v>
      </c>
      <c r="M788" s="11">
        <v>0</v>
      </c>
      <c r="N788" s="19">
        <v>238304.73</v>
      </c>
      <c r="O788" s="19">
        <v>249864.42</v>
      </c>
      <c r="P788" s="19">
        <v>249864.42</v>
      </c>
      <c r="Q788" s="19">
        <v>4164.42</v>
      </c>
      <c r="R788" s="13">
        <f t="shared" si="170"/>
        <v>245700</v>
      </c>
      <c r="S788" s="11"/>
      <c r="T788" s="19">
        <v>7287.7</v>
      </c>
      <c r="U788" s="11"/>
      <c r="V788" s="19">
        <v>249864.42</v>
      </c>
      <c r="W788" s="19">
        <v>11452.12</v>
      </c>
      <c r="X788" s="19">
        <v>238412.3</v>
      </c>
      <c r="Y788" s="19">
        <f t="shared" si="171"/>
        <v>1041.10175</v>
      </c>
      <c r="Z788" s="19">
        <f t="shared" si="172"/>
        <v>12493.20875</v>
      </c>
      <c r="AA788" s="19">
        <f t="shared" si="173"/>
        <v>233206.79125000001</v>
      </c>
      <c r="AB788" s="19">
        <f t="shared" si="174"/>
        <v>12493.221000000001</v>
      </c>
      <c r="AC788" s="19">
        <f t="shared" si="175"/>
        <v>220713.57025000002</v>
      </c>
      <c r="AD788" s="19">
        <f t="shared" si="176"/>
        <v>12493.221000000001</v>
      </c>
      <c r="AE788" s="19">
        <f t="shared" si="177"/>
        <v>208220.34925000003</v>
      </c>
      <c r="AF788" s="19">
        <f t="shared" si="178"/>
        <v>12493.221000000001</v>
      </c>
      <c r="AG788" s="19">
        <f t="shared" si="179"/>
        <v>195727.12825000004</v>
      </c>
      <c r="AH788" s="19">
        <f t="shared" si="180"/>
        <v>12493.221000000001</v>
      </c>
      <c r="AI788" s="19">
        <f t="shared" si="181"/>
        <v>183233.90725000005</v>
      </c>
      <c r="AJ788" s="19">
        <f t="shared" si="182"/>
        <v>12493.221000000001</v>
      </c>
      <c r="AK788" s="20">
        <f t="shared" si="183"/>
        <v>170740.68625000006</v>
      </c>
    </row>
    <row r="789" spans="2:37" s="3" customFormat="1" ht="53.25" hidden="1" customHeight="1" outlineLevel="1" x14ac:dyDescent="0.2">
      <c r="B789" s="15" t="s">
        <v>1069</v>
      </c>
      <c r="C789" s="16" t="s">
        <v>44</v>
      </c>
      <c r="D789" s="17">
        <v>240</v>
      </c>
      <c r="E789" s="10" t="s">
        <v>973</v>
      </c>
      <c r="F789" s="10" t="s">
        <v>81</v>
      </c>
      <c r="G789" s="21">
        <v>55902</v>
      </c>
      <c r="H789" s="18">
        <f>IFERROR(INDEX(#REF!,MATCH(G789,#REF!,0)),G789)</f>
        <v>55902</v>
      </c>
      <c r="I789" s="11"/>
      <c r="J789" s="11" t="s">
        <v>1002</v>
      </c>
      <c r="K789" s="11"/>
      <c r="L789" s="11" t="s">
        <v>1211</v>
      </c>
      <c r="M789" s="11">
        <v>0</v>
      </c>
      <c r="N789" s="19">
        <v>412711.53</v>
      </c>
      <c r="O789" s="19">
        <v>432711.86</v>
      </c>
      <c r="P789" s="19">
        <v>432711.86</v>
      </c>
      <c r="Q789" s="19">
        <v>7211.86</v>
      </c>
      <c r="R789" s="13">
        <f t="shared" si="170"/>
        <v>425500</v>
      </c>
      <c r="S789" s="11"/>
      <c r="T789" s="19">
        <v>12620.79</v>
      </c>
      <c r="U789" s="11"/>
      <c r="V789" s="19">
        <v>432711.86</v>
      </c>
      <c r="W789" s="19">
        <v>19832.650000000001</v>
      </c>
      <c r="X789" s="19">
        <v>412879.21</v>
      </c>
      <c r="Y789" s="19">
        <f t="shared" si="171"/>
        <v>1802.9660833333332</v>
      </c>
      <c r="Z789" s="19">
        <f t="shared" si="172"/>
        <v>21635.620416666665</v>
      </c>
      <c r="AA789" s="19">
        <f t="shared" si="173"/>
        <v>403864.37958333333</v>
      </c>
      <c r="AB789" s="19">
        <f t="shared" si="174"/>
        <v>21635.593000000001</v>
      </c>
      <c r="AC789" s="19">
        <f t="shared" si="175"/>
        <v>382228.78658333333</v>
      </c>
      <c r="AD789" s="19">
        <f t="shared" si="176"/>
        <v>21635.593000000001</v>
      </c>
      <c r="AE789" s="19">
        <f t="shared" si="177"/>
        <v>360593.19358333334</v>
      </c>
      <c r="AF789" s="19">
        <f t="shared" si="178"/>
        <v>21635.593000000001</v>
      </c>
      <c r="AG789" s="19">
        <f t="shared" si="179"/>
        <v>338957.60058333335</v>
      </c>
      <c r="AH789" s="19">
        <f t="shared" si="180"/>
        <v>21635.593000000001</v>
      </c>
      <c r="AI789" s="19">
        <f t="shared" si="181"/>
        <v>317322.00758333335</v>
      </c>
      <c r="AJ789" s="19">
        <f t="shared" si="182"/>
        <v>21635.593000000001</v>
      </c>
      <c r="AK789" s="20">
        <f t="shared" si="183"/>
        <v>295686.41458333336</v>
      </c>
    </row>
    <row r="790" spans="2:37" s="3" customFormat="1" ht="53.25" hidden="1" customHeight="1" outlineLevel="1" x14ac:dyDescent="0.2">
      <c r="B790" s="15" t="s">
        <v>1070</v>
      </c>
      <c r="C790" s="16" t="s">
        <v>44</v>
      </c>
      <c r="D790" s="17">
        <v>240</v>
      </c>
      <c r="E790" s="10" t="s">
        <v>973</v>
      </c>
      <c r="F790" s="10" t="s">
        <v>81</v>
      </c>
      <c r="G790" s="21">
        <v>55903</v>
      </c>
      <c r="H790" s="18">
        <f>IFERROR(INDEX(#REF!,MATCH(G790,#REF!,0)),G790)</f>
        <v>55903</v>
      </c>
      <c r="I790" s="11"/>
      <c r="J790" s="11" t="s">
        <v>1002</v>
      </c>
      <c r="K790" s="11"/>
      <c r="L790" s="11" t="s">
        <v>1211</v>
      </c>
      <c r="M790" s="11">
        <v>0</v>
      </c>
      <c r="N790" s="19">
        <v>119649.93</v>
      </c>
      <c r="O790" s="19">
        <v>125389.82</v>
      </c>
      <c r="P790" s="19">
        <v>125389.82</v>
      </c>
      <c r="Q790" s="19">
        <v>2089.8200000000002</v>
      </c>
      <c r="R790" s="13">
        <f t="shared" si="170"/>
        <v>123300</v>
      </c>
      <c r="S790" s="11"/>
      <c r="T790" s="19">
        <v>3657.22</v>
      </c>
      <c r="U790" s="11"/>
      <c r="V790" s="19">
        <v>125389.82</v>
      </c>
      <c r="W790" s="19">
        <v>5747.04</v>
      </c>
      <c r="X790" s="19">
        <v>119642.78</v>
      </c>
      <c r="Y790" s="19">
        <f t="shared" si="171"/>
        <v>522.45758333333333</v>
      </c>
      <c r="Z790" s="19">
        <f t="shared" si="172"/>
        <v>6269.5079166666665</v>
      </c>
      <c r="AA790" s="19">
        <f t="shared" si="173"/>
        <v>117030.49208333333</v>
      </c>
      <c r="AB790" s="19">
        <f t="shared" si="174"/>
        <v>6269.491</v>
      </c>
      <c r="AC790" s="19">
        <f t="shared" si="175"/>
        <v>110761.00108333334</v>
      </c>
      <c r="AD790" s="19">
        <f t="shared" si="176"/>
        <v>6269.491</v>
      </c>
      <c r="AE790" s="19">
        <f t="shared" si="177"/>
        <v>104491.51008333334</v>
      </c>
      <c r="AF790" s="19">
        <f t="shared" si="178"/>
        <v>6269.491</v>
      </c>
      <c r="AG790" s="19">
        <f t="shared" si="179"/>
        <v>98222.019083333347</v>
      </c>
      <c r="AH790" s="19">
        <f t="shared" si="180"/>
        <v>6269.491</v>
      </c>
      <c r="AI790" s="19">
        <f t="shared" si="181"/>
        <v>91952.528083333353</v>
      </c>
      <c r="AJ790" s="19">
        <f t="shared" si="182"/>
        <v>6269.491</v>
      </c>
      <c r="AK790" s="20">
        <f t="shared" si="183"/>
        <v>85683.037083333358</v>
      </c>
    </row>
    <row r="791" spans="2:37" s="3" customFormat="1" ht="53.25" hidden="1" customHeight="1" outlineLevel="1" x14ac:dyDescent="0.2">
      <c r="B791" s="15" t="s">
        <v>1071</v>
      </c>
      <c r="C791" s="16" t="s">
        <v>44</v>
      </c>
      <c r="D791" s="17">
        <v>240</v>
      </c>
      <c r="E791" s="10" t="s">
        <v>973</v>
      </c>
      <c r="F791" s="10" t="s">
        <v>81</v>
      </c>
      <c r="G791" s="21">
        <v>55906</v>
      </c>
      <c r="H791" s="18">
        <f>IFERROR(INDEX(#REF!,MATCH(G791,#REF!,0)),G791)</f>
        <v>55906</v>
      </c>
      <c r="I791" s="11"/>
      <c r="J791" s="11" t="s">
        <v>1002</v>
      </c>
      <c r="K791" s="11"/>
      <c r="L791" s="11" t="s">
        <v>1211</v>
      </c>
      <c r="M791" s="11">
        <v>0</v>
      </c>
      <c r="N791" s="19">
        <v>133931.32999999999</v>
      </c>
      <c r="O791" s="19">
        <v>140440.69</v>
      </c>
      <c r="P791" s="19">
        <v>140440.69</v>
      </c>
      <c r="Q791" s="19">
        <v>2340.69</v>
      </c>
      <c r="R791" s="13">
        <f t="shared" si="170"/>
        <v>138100</v>
      </c>
      <c r="S791" s="11"/>
      <c r="T791" s="19">
        <v>4096.1899999999996</v>
      </c>
      <c r="U791" s="11"/>
      <c r="V791" s="19">
        <v>140440.69</v>
      </c>
      <c r="W791" s="19">
        <v>6436.88</v>
      </c>
      <c r="X791" s="19">
        <v>134003.81</v>
      </c>
      <c r="Y791" s="19">
        <f t="shared" si="171"/>
        <v>585.16954166666665</v>
      </c>
      <c r="Z791" s="19">
        <f t="shared" si="172"/>
        <v>7022.0377083333333</v>
      </c>
      <c r="AA791" s="19">
        <f t="shared" si="173"/>
        <v>131077.96229166666</v>
      </c>
      <c r="AB791" s="19">
        <f t="shared" si="174"/>
        <v>7022.0344999999998</v>
      </c>
      <c r="AC791" s="19">
        <f t="shared" si="175"/>
        <v>124055.92779166666</v>
      </c>
      <c r="AD791" s="19">
        <f t="shared" si="176"/>
        <v>7022.0344999999998</v>
      </c>
      <c r="AE791" s="19">
        <f t="shared" si="177"/>
        <v>117033.89329166667</v>
      </c>
      <c r="AF791" s="19">
        <f t="shared" si="178"/>
        <v>7022.0344999999998</v>
      </c>
      <c r="AG791" s="19">
        <f t="shared" si="179"/>
        <v>110011.85879166667</v>
      </c>
      <c r="AH791" s="19">
        <f t="shared" si="180"/>
        <v>7022.0344999999998</v>
      </c>
      <c r="AI791" s="19">
        <f t="shared" si="181"/>
        <v>102989.82429166668</v>
      </c>
      <c r="AJ791" s="19">
        <f t="shared" si="182"/>
        <v>7022.0344999999998</v>
      </c>
      <c r="AK791" s="20">
        <f t="shared" si="183"/>
        <v>95967.789791666684</v>
      </c>
    </row>
    <row r="792" spans="2:37" s="3" customFormat="1" ht="53.25" hidden="1" customHeight="1" outlineLevel="1" x14ac:dyDescent="0.2">
      <c r="B792" s="15" t="s">
        <v>1072</v>
      </c>
      <c r="C792" s="16" t="s">
        <v>44</v>
      </c>
      <c r="D792" s="17">
        <v>240</v>
      </c>
      <c r="E792" s="10" t="s">
        <v>973</v>
      </c>
      <c r="F792" s="10" t="s">
        <v>81</v>
      </c>
      <c r="G792" s="21">
        <v>55907</v>
      </c>
      <c r="H792" s="18">
        <f>IFERROR(INDEX(#REF!,MATCH(G792,#REF!,0)),G792)</f>
        <v>55907</v>
      </c>
      <c r="I792" s="11"/>
      <c r="J792" s="11" t="s">
        <v>1002</v>
      </c>
      <c r="K792" s="11"/>
      <c r="L792" s="11" t="s">
        <v>1211</v>
      </c>
      <c r="M792" s="11">
        <v>0</v>
      </c>
      <c r="N792" s="19">
        <v>177730.26</v>
      </c>
      <c r="O792" s="19">
        <v>186305.07</v>
      </c>
      <c r="P792" s="19">
        <v>186305.07</v>
      </c>
      <c r="Q792" s="19">
        <v>3105.07</v>
      </c>
      <c r="R792" s="13">
        <f t="shared" si="170"/>
        <v>183200</v>
      </c>
      <c r="S792" s="11"/>
      <c r="T792" s="19">
        <v>5433.89</v>
      </c>
      <c r="U792" s="11"/>
      <c r="V792" s="19">
        <v>186305.07</v>
      </c>
      <c r="W792" s="19">
        <v>8538.9599999999991</v>
      </c>
      <c r="X792" s="19">
        <v>177766.11</v>
      </c>
      <c r="Y792" s="19">
        <f t="shared" si="171"/>
        <v>776.27112499999998</v>
      </c>
      <c r="Z792" s="19">
        <f t="shared" si="172"/>
        <v>9315.2456249999996</v>
      </c>
      <c r="AA792" s="19">
        <f t="shared" si="173"/>
        <v>173884.75437499999</v>
      </c>
      <c r="AB792" s="19">
        <f t="shared" si="174"/>
        <v>9315.2534999999989</v>
      </c>
      <c r="AC792" s="19">
        <f t="shared" si="175"/>
        <v>164569.500875</v>
      </c>
      <c r="AD792" s="19">
        <f t="shared" si="176"/>
        <v>9315.2534999999989</v>
      </c>
      <c r="AE792" s="19">
        <f t="shared" si="177"/>
        <v>155254.24737500001</v>
      </c>
      <c r="AF792" s="19">
        <f t="shared" si="178"/>
        <v>9315.2534999999989</v>
      </c>
      <c r="AG792" s="19">
        <f t="shared" si="179"/>
        <v>145938.99387500001</v>
      </c>
      <c r="AH792" s="19">
        <f t="shared" si="180"/>
        <v>9315.2534999999989</v>
      </c>
      <c r="AI792" s="19">
        <f t="shared" si="181"/>
        <v>136623.74037500002</v>
      </c>
      <c r="AJ792" s="19">
        <f t="shared" si="182"/>
        <v>9315.2534999999989</v>
      </c>
      <c r="AK792" s="20">
        <f t="shared" si="183"/>
        <v>127308.48687500003</v>
      </c>
    </row>
    <row r="793" spans="2:37" s="3" customFormat="1" ht="53.25" hidden="1" customHeight="1" outlineLevel="1" x14ac:dyDescent="0.2">
      <c r="B793" s="15" t="s">
        <v>1073</v>
      </c>
      <c r="C793" s="16" t="s">
        <v>44</v>
      </c>
      <c r="D793" s="17">
        <v>240</v>
      </c>
      <c r="E793" s="10" t="s">
        <v>973</v>
      </c>
      <c r="F793" s="10" t="s">
        <v>81</v>
      </c>
      <c r="G793" s="21">
        <v>55909</v>
      </c>
      <c r="H793" s="18">
        <f>IFERROR(INDEX(#REF!,MATCH(G793,#REF!,0)),G793)</f>
        <v>55909</v>
      </c>
      <c r="I793" s="11"/>
      <c r="J793" s="11" t="s">
        <v>1002</v>
      </c>
      <c r="K793" s="11"/>
      <c r="L793" s="11" t="s">
        <v>1211</v>
      </c>
      <c r="M793" s="11">
        <v>0</v>
      </c>
      <c r="N793" s="19">
        <v>102399.13</v>
      </c>
      <c r="O793" s="19">
        <v>107389.82</v>
      </c>
      <c r="P793" s="19">
        <v>107389.82</v>
      </c>
      <c r="Q793" s="19">
        <v>1789.82</v>
      </c>
      <c r="R793" s="13">
        <f t="shared" si="170"/>
        <v>105600</v>
      </c>
      <c r="S793" s="11"/>
      <c r="T793" s="19">
        <v>3132.22</v>
      </c>
      <c r="U793" s="11"/>
      <c r="V793" s="19">
        <v>107389.82</v>
      </c>
      <c r="W793" s="19">
        <v>4922.04</v>
      </c>
      <c r="X793" s="19">
        <v>102467.78</v>
      </c>
      <c r="Y793" s="19">
        <f t="shared" si="171"/>
        <v>447.45758333333339</v>
      </c>
      <c r="Z793" s="19">
        <f t="shared" si="172"/>
        <v>5369.5079166666674</v>
      </c>
      <c r="AA793" s="19">
        <f t="shared" si="173"/>
        <v>100230.49208333333</v>
      </c>
      <c r="AB793" s="19">
        <f t="shared" si="174"/>
        <v>5369.4910000000009</v>
      </c>
      <c r="AC793" s="19">
        <f t="shared" si="175"/>
        <v>94861.001083333336</v>
      </c>
      <c r="AD793" s="19">
        <f t="shared" si="176"/>
        <v>5369.4910000000009</v>
      </c>
      <c r="AE793" s="19">
        <f t="shared" si="177"/>
        <v>89491.510083333342</v>
      </c>
      <c r="AF793" s="19">
        <f t="shared" si="178"/>
        <v>5369.4910000000009</v>
      </c>
      <c r="AG793" s="19">
        <f t="shared" si="179"/>
        <v>84122.019083333347</v>
      </c>
      <c r="AH793" s="19">
        <f t="shared" si="180"/>
        <v>5369.4910000000009</v>
      </c>
      <c r="AI793" s="19">
        <f t="shared" si="181"/>
        <v>78752.528083333353</v>
      </c>
      <c r="AJ793" s="19">
        <f t="shared" si="182"/>
        <v>5369.4910000000009</v>
      </c>
      <c r="AK793" s="20">
        <f t="shared" si="183"/>
        <v>73383.037083333358</v>
      </c>
    </row>
    <row r="794" spans="2:37" s="3" customFormat="1" ht="53.25" hidden="1" customHeight="1" outlineLevel="1" x14ac:dyDescent="0.2">
      <c r="B794" s="15" t="s">
        <v>1074</v>
      </c>
      <c r="C794" s="16" t="s">
        <v>44</v>
      </c>
      <c r="D794" s="17">
        <v>240</v>
      </c>
      <c r="E794" s="10" t="s">
        <v>973</v>
      </c>
      <c r="F794" s="10" t="s">
        <v>81</v>
      </c>
      <c r="G794" s="21">
        <v>55911</v>
      </c>
      <c r="H794" s="18">
        <f>IFERROR(INDEX(#REF!,MATCH(G794,#REF!,0)),G794)</f>
        <v>55911</v>
      </c>
      <c r="I794" s="11"/>
      <c r="J794" s="11" t="s">
        <v>1002</v>
      </c>
      <c r="K794" s="11"/>
      <c r="L794" s="11" t="s">
        <v>808</v>
      </c>
      <c r="M794" s="11">
        <v>0</v>
      </c>
      <c r="N794" s="19">
        <v>256990.85</v>
      </c>
      <c r="O794" s="19">
        <v>269389.84999999998</v>
      </c>
      <c r="P794" s="19">
        <v>269389.84999999998</v>
      </c>
      <c r="Q794" s="19">
        <v>4489.8500000000004</v>
      </c>
      <c r="R794" s="13">
        <f t="shared" si="170"/>
        <v>264900</v>
      </c>
      <c r="S794" s="11"/>
      <c r="T794" s="19">
        <v>7857.22</v>
      </c>
      <c r="U794" s="11"/>
      <c r="V794" s="19">
        <v>269389.84999999998</v>
      </c>
      <c r="W794" s="19">
        <v>12347.07</v>
      </c>
      <c r="X794" s="19">
        <v>257042.78</v>
      </c>
      <c r="Y794" s="19">
        <f t="shared" si="171"/>
        <v>1122.4577083333331</v>
      </c>
      <c r="Z794" s="19">
        <f t="shared" si="172"/>
        <v>13469.508541666666</v>
      </c>
      <c r="AA794" s="19">
        <f t="shared" si="173"/>
        <v>251430.49145833333</v>
      </c>
      <c r="AB794" s="19">
        <f t="shared" si="174"/>
        <v>13469.492499999997</v>
      </c>
      <c r="AC794" s="19">
        <f t="shared" si="175"/>
        <v>237960.99895833334</v>
      </c>
      <c r="AD794" s="19">
        <f t="shared" si="176"/>
        <v>13469.492499999997</v>
      </c>
      <c r="AE794" s="19">
        <f t="shared" si="177"/>
        <v>224491.50645833334</v>
      </c>
      <c r="AF794" s="19">
        <f t="shared" si="178"/>
        <v>13469.492499999997</v>
      </c>
      <c r="AG794" s="19">
        <f t="shared" si="179"/>
        <v>211022.01395833335</v>
      </c>
      <c r="AH794" s="19">
        <f t="shared" si="180"/>
        <v>13469.492499999997</v>
      </c>
      <c r="AI794" s="19">
        <f t="shared" si="181"/>
        <v>197552.52145833336</v>
      </c>
      <c r="AJ794" s="19">
        <f t="shared" si="182"/>
        <v>13469.492499999997</v>
      </c>
      <c r="AK794" s="20">
        <f t="shared" si="183"/>
        <v>184083.02895833337</v>
      </c>
    </row>
    <row r="795" spans="2:37" s="3" customFormat="1" ht="53.25" hidden="1" customHeight="1" outlineLevel="1" x14ac:dyDescent="0.2">
      <c r="B795" s="15" t="s">
        <v>1075</v>
      </c>
      <c r="C795" s="16" t="s">
        <v>44</v>
      </c>
      <c r="D795" s="17">
        <v>240</v>
      </c>
      <c r="E795" s="10" t="s">
        <v>973</v>
      </c>
      <c r="F795" s="10" t="s">
        <v>81</v>
      </c>
      <c r="G795" s="21">
        <v>55913</v>
      </c>
      <c r="H795" s="18">
        <f>IFERROR(INDEX(#REF!,MATCH(G795,#REF!,0)),G795)</f>
        <v>55913</v>
      </c>
      <c r="I795" s="11"/>
      <c r="J795" s="11" t="s">
        <v>1002</v>
      </c>
      <c r="K795" s="11"/>
      <c r="L795" s="11" t="s">
        <v>1211</v>
      </c>
      <c r="M795" s="11">
        <v>0</v>
      </c>
      <c r="N795" s="19">
        <v>147632.26</v>
      </c>
      <c r="O795" s="19">
        <v>154779.64000000001</v>
      </c>
      <c r="P795" s="19">
        <v>154779.64000000001</v>
      </c>
      <c r="Q795" s="19">
        <v>2579.64</v>
      </c>
      <c r="R795" s="13">
        <f t="shared" si="170"/>
        <v>152200</v>
      </c>
      <c r="S795" s="11"/>
      <c r="T795" s="19">
        <v>4514.4399999999996</v>
      </c>
      <c r="U795" s="11"/>
      <c r="V795" s="19">
        <v>154779.64000000001</v>
      </c>
      <c r="W795" s="19">
        <v>7094.08</v>
      </c>
      <c r="X795" s="19">
        <v>147685.56</v>
      </c>
      <c r="Y795" s="19">
        <f t="shared" si="171"/>
        <v>644.91516666666678</v>
      </c>
      <c r="Z795" s="19">
        <f t="shared" si="172"/>
        <v>7739.0158333333329</v>
      </c>
      <c r="AA795" s="19">
        <f t="shared" si="173"/>
        <v>144460.98416666666</v>
      </c>
      <c r="AB795" s="19">
        <f t="shared" si="174"/>
        <v>7738.9820000000018</v>
      </c>
      <c r="AC795" s="19">
        <f t="shared" si="175"/>
        <v>136722.00216666667</v>
      </c>
      <c r="AD795" s="19">
        <f t="shared" si="176"/>
        <v>7738.9820000000018</v>
      </c>
      <c r="AE795" s="19">
        <f t="shared" si="177"/>
        <v>128983.02016666667</v>
      </c>
      <c r="AF795" s="19">
        <f t="shared" si="178"/>
        <v>7738.9820000000018</v>
      </c>
      <c r="AG795" s="19">
        <f t="shared" si="179"/>
        <v>121244.03816666667</v>
      </c>
      <c r="AH795" s="19">
        <f t="shared" si="180"/>
        <v>7738.9820000000018</v>
      </c>
      <c r="AI795" s="19">
        <f t="shared" si="181"/>
        <v>113505.05616666666</v>
      </c>
      <c r="AJ795" s="19">
        <f t="shared" si="182"/>
        <v>7738.9820000000018</v>
      </c>
      <c r="AK795" s="20">
        <f t="shared" si="183"/>
        <v>105766.07416666666</v>
      </c>
    </row>
    <row r="796" spans="2:37" s="3" customFormat="1" ht="53.25" hidden="1" customHeight="1" outlineLevel="1" x14ac:dyDescent="0.2">
      <c r="B796" s="15" t="s">
        <v>1076</v>
      </c>
      <c r="C796" s="16" t="s">
        <v>44</v>
      </c>
      <c r="D796" s="17">
        <v>240</v>
      </c>
      <c r="E796" s="10" t="s">
        <v>973</v>
      </c>
      <c r="F796" s="10" t="s">
        <v>81</v>
      </c>
      <c r="G796" s="21">
        <v>55915</v>
      </c>
      <c r="H796" s="18">
        <f>IFERROR(INDEX(#REF!,MATCH(G796,#REF!,0)),G796)</f>
        <v>55915</v>
      </c>
      <c r="I796" s="11"/>
      <c r="J796" s="11" t="s">
        <v>1002</v>
      </c>
      <c r="K796" s="11"/>
      <c r="L796" s="11" t="s">
        <v>1211</v>
      </c>
      <c r="M796" s="11">
        <v>0</v>
      </c>
      <c r="N796" s="19">
        <v>215377.73</v>
      </c>
      <c r="O796" s="19">
        <v>225762.72</v>
      </c>
      <c r="P796" s="19">
        <v>225762.72</v>
      </c>
      <c r="Q796" s="19">
        <v>3762.72</v>
      </c>
      <c r="R796" s="13">
        <f t="shared" si="170"/>
        <v>222000</v>
      </c>
      <c r="S796" s="11"/>
      <c r="T796" s="19">
        <v>6584.76</v>
      </c>
      <c r="U796" s="11"/>
      <c r="V796" s="19">
        <v>225762.72</v>
      </c>
      <c r="W796" s="19">
        <v>10347.48</v>
      </c>
      <c r="X796" s="19">
        <v>215415.24</v>
      </c>
      <c r="Y796" s="19">
        <f t="shared" si="171"/>
        <v>940.678</v>
      </c>
      <c r="Z796" s="19">
        <f t="shared" si="172"/>
        <v>11288.150000000001</v>
      </c>
      <c r="AA796" s="19">
        <f t="shared" si="173"/>
        <v>210711.85</v>
      </c>
      <c r="AB796" s="19">
        <f t="shared" si="174"/>
        <v>11288.136</v>
      </c>
      <c r="AC796" s="19">
        <f t="shared" si="175"/>
        <v>199423.71400000001</v>
      </c>
      <c r="AD796" s="19">
        <f t="shared" si="176"/>
        <v>11288.136</v>
      </c>
      <c r="AE796" s="19">
        <f t="shared" si="177"/>
        <v>188135.57800000001</v>
      </c>
      <c r="AF796" s="19">
        <f t="shared" si="178"/>
        <v>11288.136</v>
      </c>
      <c r="AG796" s="19">
        <f t="shared" si="179"/>
        <v>176847.44200000001</v>
      </c>
      <c r="AH796" s="19">
        <f t="shared" si="180"/>
        <v>11288.136</v>
      </c>
      <c r="AI796" s="19">
        <f t="shared" si="181"/>
        <v>165559.30600000001</v>
      </c>
      <c r="AJ796" s="19">
        <f t="shared" si="182"/>
        <v>11288.136</v>
      </c>
      <c r="AK796" s="20">
        <f t="shared" si="183"/>
        <v>154271.17000000001</v>
      </c>
    </row>
    <row r="797" spans="2:37" s="3" customFormat="1" ht="53.25" hidden="1" customHeight="1" outlineLevel="1" x14ac:dyDescent="0.2">
      <c r="B797" s="15" t="s">
        <v>1077</v>
      </c>
      <c r="C797" s="16" t="s">
        <v>44</v>
      </c>
      <c r="D797" s="17">
        <v>240</v>
      </c>
      <c r="E797" s="10" t="s">
        <v>973</v>
      </c>
      <c r="F797" s="10" t="s">
        <v>81</v>
      </c>
      <c r="G797" s="21">
        <v>55917</v>
      </c>
      <c r="H797" s="18">
        <f>IFERROR(INDEX(#REF!,MATCH(G797,#REF!,0)),G797)</f>
        <v>55917</v>
      </c>
      <c r="I797" s="11"/>
      <c r="J797" s="11" t="s">
        <v>1002</v>
      </c>
      <c r="K797" s="11"/>
      <c r="L797" s="11" t="s">
        <v>1211</v>
      </c>
      <c r="M797" s="11">
        <v>0</v>
      </c>
      <c r="N797" s="19">
        <v>180047.93</v>
      </c>
      <c r="O797" s="19">
        <v>188745.76</v>
      </c>
      <c r="P797" s="19">
        <v>188745.76</v>
      </c>
      <c r="Q797" s="19">
        <v>3145.76</v>
      </c>
      <c r="R797" s="13">
        <f t="shared" si="170"/>
        <v>185600</v>
      </c>
      <c r="S797" s="11"/>
      <c r="T797" s="19">
        <v>5505.08</v>
      </c>
      <c r="U797" s="11"/>
      <c r="V797" s="19">
        <v>188745.76</v>
      </c>
      <c r="W797" s="19">
        <v>8650.84</v>
      </c>
      <c r="X797" s="19">
        <v>180094.92</v>
      </c>
      <c r="Y797" s="19">
        <f t="shared" si="171"/>
        <v>786.44066666666674</v>
      </c>
      <c r="Z797" s="19">
        <f t="shared" si="172"/>
        <v>9437.2833333333328</v>
      </c>
      <c r="AA797" s="19">
        <f t="shared" si="173"/>
        <v>176162.71666666667</v>
      </c>
      <c r="AB797" s="19">
        <f t="shared" si="174"/>
        <v>9437.2880000000005</v>
      </c>
      <c r="AC797" s="19">
        <f t="shared" si="175"/>
        <v>166725.42866666667</v>
      </c>
      <c r="AD797" s="19">
        <f t="shared" si="176"/>
        <v>9437.2880000000005</v>
      </c>
      <c r="AE797" s="19">
        <f t="shared" si="177"/>
        <v>157288.14066666667</v>
      </c>
      <c r="AF797" s="19">
        <f t="shared" si="178"/>
        <v>9437.2880000000005</v>
      </c>
      <c r="AG797" s="19">
        <f t="shared" si="179"/>
        <v>147850.85266666667</v>
      </c>
      <c r="AH797" s="19">
        <f t="shared" si="180"/>
        <v>9437.2880000000005</v>
      </c>
      <c r="AI797" s="19">
        <f t="shared" si="181"/>
        <v>138413.56466666667</v>
      </c>
      <c r="AJ797" s="19">
        <f t="shared" si="182"/>
        <v>9437.2880000000005</v>
      </c>
      <c r="AK797" s="20">
        <f t="shared" si="183"/>
        <v>128976.27666666667</v>
      </c>
    </row>
    <row r="798" spans="2:37" s="3" customFormat="1" ht="42.75" hidden="1" customHeight="1" outlineLevel="1" x14ac:dyDescent="0.2">
      <c r="B798" s="15" t="s">
        <v>1078</v>
      </c>
      <c r="C798" s="16" t="s">
        <v>44</v>
      </c>
      <c r="D798" s="17">
        <v>180</v>
      </c>
      <c r="E798" s="10" t="s">
        <v>981</v>
      </c>
      <c r="F798" s="10" t="s">
        <v>86</v>
      </c>
      <c r="G798" s="21">
        <v>55936</v>
      </c>
      <c r="H798" s="18">
        <f>IFERROR(INDEX(#REF!,MATCH(G798,#REF!,0)),G798)</f>
        <v>55936</v>
      </c>
      <c r="I798" s="11"/>
      <c r="J798" s="11" t="s">
        <v>1002</v>
      </c>
      <c r="K798" s="11"/>
      <c r="L798" s="11" t="s">
        <v>1211</v>
      </c>
      <c r="M798" s="11" t="s">
        <v>1259</v>
      </c>
      <c r="N798" s="19">
        <v>1133588.93</v>
      </c>
      <c r="O798" s="19">
        <v>1213056.83</v>
      </c>
      <c r="P798" s="19">
        <v>1213056.83</v>
      </c>
      <c r="Q798" s="19">
        <v>26956.83</v>
      </c>
      <c r="R798" s="13">
        <f t="shared" si="170"/>
        <v>1186100</v>
      </c>
      <c r="S798" s="11"/>
      <c r="T798" s="19">
        <v>47174.400000000001</v>
      </c>
      <c r="U798" s="11"/>
      <c r="V798" s="19">
        <v>1213056.83</v>
      </c>
      <c r="W798" s="19">
        <v>74131.23</v>
      </c>
      <c r="X798" s="19">
        <v>1138925.6000000001</v>
      </c>
      <c r="Y798" s="19">
        <f t="shared" si="171"/>
        <v>6739.2046111111113</v>
      </c>
      <c r="Z798" s="19">
        <f t="shared" si="172"/>
        <v>80870.423055555555</v>
      </c>
      <c r="AA798" s="19">
        <f t="shared" si="173"/>
        <v>1105229.5769444443</v>
      </c>
      <c r="AB798" s="19">
        <f t="shared" si="174"/>
        <v>80870.455333333332</v>
      </c>
      <c r="AC798" s="19">
        <f t="shared" si="175"/>
        <v>1024359.121611111</v>
      </c>
      <c r="AD798" s="19">
        <f t="shared" si="176"/>
        <v>80870.455333333332</v>
      </c>
      <c r="AE798" s="19">
        <f t="shared" si="177"/>
        <v>943488.66627777764</v>
      </c>
      <c r="AF798" s="19">
        <f t="shared" si="178"/>
        <v>80870.455333333332</v>
      </c>
      <c r="AG798" s="19">
        <f t="shared" si="179"/>
        <v>862618.21094444429</v>
      </c>
      <c r="AH798" s="19">
        <f t="shared" si="180"/>
        <v>80870.455333333332</v>
      </c>
      <c r="AI798" s="19">
        <f t="shared" si="181"/>
        <v>781747.75561111094</v>
      </c>
      <c r="AJ798" s="19">
        <f t="shared" si="182"/>
        <v>80870.455333333332</v>
      </c>
      <c r="AK798" s="20">
        <f t="shared" si="183"/>
        <v>700877.3002777776</v>
      </c>
    </row>
    <row r="799" spans="2:37" s="3" customFormat="1" ht="42.75" hidden="1" customHeight="1" outlineLevel="1" x14ac:dyDescent="0.2">
      <c r="B799" s="15" t="s">
        <v>1079</v>
      </c>
      <c r="C799" s="16" t="s">
        <v>44</v>
      </c>
      <c r="D799" s="17">
        <v>180</v>
      </c>
      <c r="E799" s="10" t="s">
        <v>981</v>
      </c>
      <c r="F799" s="10" t="s">
        <v>86</v>
      </c>
      <c r="G799" s="21">
        <v>55938</v>
      </c>
      <c r="H799" s="18">
        <f>IFERROR(INDEX(#REF!,MATCH(G799,#REF!,0)),G799)</f>
        <v>55938</v>
      </c>
      <c r="I799" s="11"/>
      <c r="J799" s="11" t="s">
        <v>1002</v>
      </c>
      <c r="K799" s="11"/>
      <c r="L799" s="11" t="s">
        <v>1211</v>
      </c>
      <c r="M799" s="11" t="s">
        <v>1259</v>
      </c>
      <c r="N799" s="19">
        <v>379926.93</v>
      </c>
      <c r="O799" s="19">
        <v>667738.67000000004</v>
      </c>
      <c r="P799" s="19">
        <v>667738.67000000004</v>
      </c>
      <c r="Q799" s="19">
        <v>14838.67</v>
      </c>
      <c r="R799" s="13">
        <f t="shared" si="170"/>
        <v>652900</v>
      </c>
      <c r="S799" s="11"/>
      <c r="T799" s="19">
        <v>25967.62</v>
      </c>
      <c r="U799" s="11"/>
      <c r="V799" s="19">
        <v>667738.67000000004</v>
      </c>
      <c r="W799" s="19">
        <v>40806.29</v>
      </c>
      <c r="X799" s="19">
        <v>626932.38</v>
      </c>
      <c r="Y799" s="19">
        <f t="shared" si="171"/>
        <v>3709.6592777777778</v>
      </c>
      <c r="Z799" s="19">
        <f t="shared" si="172"/>
        <v>44515.916388888887</v>
      </c>
      <c r="AA799" s="19">
        <f t="shared" si="173"/>
        <v>608384.08361111116</v>
      </c>
      <c r="AB799" s="19">
        <f t="shared" si="174"/>
        <v>44515.911333333337</v>
      </c>
      <c r="AC799" s="19">
        <f t="shared" si="175"/>
        <v>563868.1722777778</v>
      </c>
      <c r="AD799" s="19">
        <f t="shared" si="176"/>
        <v>44515.911333333337</v>
      </c>
      <c r="AE799" s="19">
        <f t="shared" si="177"/>
        <v>519352.26094444445</v>
      </c>
      <c r="AF799" s="19">
        <f t="shared" si="178"/>
        <v>44515.911333333337</v>
      </c>
      <c r="AG799" s="19">
        <f t="shared" si="179"/>
        <v>474836.3496111111</v>
      </c>
      <c r="AH799" s="19">
        <f t="shared" si="180"/>
        <v>44515.911333333337</v>
      </c>
      <c r="AI799" s="19">
        <f t="shared" si="181"/>
        <v>430320.43827777775</v>
      </c>
      <c r="AJ799" s="19">
        <f t="shared" si="182"/>
        <v>44515.911333333337</v>
      </c>
      <c r="AK799" s="20">
        <f t="shared" si="183"/>
        <v>385804.5269444444</v>
      </c>
    </row>
    <row r="800" spans="2:37" s="3" customFormat="1" ht="42.75" hidden="1" customHeight="1" outlineLevel="1" x14ac:dyDescent="0.2">
      <c r="B800" s="15" t="s">
        <v>1080</v>
      </c>
      <c r="C800" s="16" t="s">
        <v>44</v>
      </c>
      <c r="D800" s="17">
        <v>180</v>
      </c>
      <c r="E800" s="10" t="s">
        <v>981</v>
      </c>
      <c r="F800" s="10" t="s">
        <v>86</v>
      </c>
      <c r="G800" s="21">
        <v>55939</v>
      </c>
      <c r="H800" s="18">
        <f>IFERROR(INDEX(#REF!,MATCH(G800,#REF!,0)),G800)</f>
        <v>55939</v>
      </c>
      <c r="I800" s="11"/>
      <c r="J800" s="11" t="s">
        <v>1002</v>
      </c>
      <c r="K800" s="11"/>
      <c r="L800" s="11" t="s">
        <v>1211</v>
      </c>
      <c r="M800" s="11">
        <v>0</v>
      </c>
      <c r="N800" s="19">
        <v>697167.93</v>
      </c>
      <c r="O800" s="19">
        <v>719795.47</v>
      </c>
      <c r="P800" s="19">
        <v>719795.47</v>
      </c>
      <c r="Q800" s="19">
        <v>15995.47</v>
      </c>
      <c r="R800" s="13">
        <f t="shared" si="170"/>
        <v>703800</v>
      </c>
      <c r="S800" s="11"/>
      <c r="T800" s="19">
        <v>27992.02</v>
      </c>
      <c r="U800" s="11"/>
      <c r="V800" s="19">
        <v>719795.47</v>
      </c>
      <c r="W800" s="19">
        <v>43987.49</v>
      </c>
      <c r="X800" s="19">
        <v>675807.98</v>
      </c>
      <c r="Y800" s="19">
        <f t="shared" si="171"/>
        <v>3998.8637222222219</v>
      </c>
      <c r="Z800" s="19">
        <f t="shared" si="172"/>
        <v>47986.33861111111</v>
      </c>
      <c r="AA800" s="19">
        <f t="shared" si="173"/>
        <v>655813.66138888884</v>
      </c>
      <c r="AB800" s="19">
        <f t="shared" si="174"/>
        <v>47986.364666666661</v>
      </c>
      <c r="AC800" s="19">
        <f t="shared" si="175"/>
        <v>607827.29672222212</v>
      </c>
      <c r="AD800" s="19">
        <f t="shared" si="176"/>
        <v>47986.364666666661</v>
      </c>
      <c r="AE800" s="19">
        <f t="shared" si="177"/>
        <v>559840.93205555552</v>
      </c>
      <c r="AF800" s="19">
        <f t="shared" si="178"/>
        <v>47986.364666666661</v>
      </c>
      <c r="AG800" s="19">
        <f t="shared" si="179"/>
        <v>511854.56738888886</v>
      </c>
      <c r="AH800" s="19">
        <f t="shared" si="180"/>
        <v>47986.364666666661</v>
      </c>
      <c r="AI800" s="19">
        <f t="shared" si="181"/>
        <v>463868.2027222222</v>
      </c>
      <c r="AJ800" s="19">
        <f t="shared" si="182"/>
        <v>47986.364666666661</v>
      </c>
      <c r="AK800" s="20">
        <f t="shared" si="183"/>
        <v>415881.83805555553</v>
      </c>
    </row>
    <row r="801" spans="2:37" s="3" customFormat="1" ht="42.75" hidden="1" customHeight="1" outlineLevel="1" x14ac:dyDescent="0.2">
      <c r="B801" s="15" t="s">
        <v>1081</v>
      </c>
      <c r="C801" s="16" t="s">
        <v>44</v>
      </c>
      <c r="D801" s="17">
        <v>180</v>
      </c>
      <c r="E801" s="10" t="s">
        <v>981</v>
      </c>
      <c r="F801" s="10" t="s">
        <v>86</v>
      </c>
      <c r="G801" s="21">
        <v>55940</v>
      </c>
      <c r="H801" s="18">
        <f>IFERROR(INDEX(#REF!,MATCH(G801,#REF!,0)),G801)</f>
        <v>55940</v>
      </c>
      <c r="I801" s="11"/>
      <c r="J801" s="11" t="s">
        <v>1002</v>
      </c>
      <c r="K801" s="11"/>
      <c r="L801" s="11" t="s">
        <v>1211</v>
      </c>
      <c r="M801" s="11">
        <v>0</v>
      </c>
      <c r="N801" s="19">
        <v>2207138.13</v>
      </c>
      <c r="O801" s="19">
        <v>2282522.73</v>
      </c>
      <c r="P801" s="19">
        <v>2282522.73</v>
      </c>
      <c r="Q801" s="19">
        <v>50722.73</v>
      </c>
      <c r="R801" s="13">
        <f t="shared" si="170"/>
        <v>2231800</v>
      </c>
      <c r="S801" s="11"/>
      <c r="T801" s="19">
        <v>88764.76</v>
      </c>
      <c r="U801" s="11"/>
      <c r="V801" s="19">
        <v>2282522.73</v>
      </c>
      <c r="W801" s="19">
        <v>139487.49</v>
      </c>
      <c r="X801" s="19">
        <v>2143035.2400000002</v>
      </c>
      <c r="Y801" s="19">
        <f t="shared" si="171"/>
        <v>12680.681833333334</v>
      </c>
      <c r="Z801" s="19">
        <f t="shared" si="172"/>
        <v>152168.16916666666</v>
      </c>
      <c r="AA801" s="19">
        <f t="shared" si="173"/>
        <v>2079631.8308333333</v>
      </c>
      <c r="AB801" s="19">
        <f t="shared" si="174"/>
        <v>152168.182</v>
      </c>
      <c r="AC801" s="19">
        <f t="shared" si="175"/>
        <v>1927463.6488333333</v>
      </c>
      <c r="AD801" s="19">
        <f t="shared" si="176"/>
        <v>152168.182</v>
      </c>
      <c r="AE801" s="19">
        <f t="shared" si="177"/>
        <v>1775295.4668333333</v>
      </c>
      <c r="AF801" s="19">
        <f t="shared" si="178"/>
        <v>152168.182</v>
      </c>
      <c r="AG801" s="19">
        <f t="shared" si="179"/>
        <v>1623127.2848333332</v>
      </c>
      <c r="AH801" s="19">
        <f t="shared" si="180"/>
        <v>152168.182</v>
      </c>
      <c r="AI801" s="19">
        <f t="shared" si="181"/>
        <v>1470959.1028333332</v>
      </c>
      <c r="AJ801" s="19">
        <f t="shared" si="182"/>
        <v>152168.182</v>
      </c>
      <c r="AK801" s="20">
        <f t="shared" si="183"/>
        <v>1318790.9208333332</v>
      </c>
    </row>
    <row r="802" spans="2:37" s="3" customFormat="1" ht="42.75" hidden="1" customHeight="1" outlineLevel="1" x14ac:dyDescent="0.2">
      <c r="B802" s="15" t="s">
        <v>1082</v>
      </c>
      <c r="C802" s="16" t="s">
        <v>44</v>
      </c>
      <c r="D802" s="17">
        <v>180</v>
      </c>
      <c r="E802" s="10" t="s">
        <v>981</v>
      </c>
      <c r="F802" s="10" t="s">
        <v>86</v>
      </c>
      <c r="G802" s="21">
        <v>55941</v>
      </c>
      <c r="H802" s="18">
        <f>IFERROR(INDEX(#REF!,MATCH(G802,#REF!,0)),G802)</f>
        <v>55941</v>
      </c>
      <c r="I802" s="11"/>
      <c r="J802" s="11" t="s">
        <v>1002</v>
      </c>
      <c r="K802" s="11"/>
      <c r="L802" s="11" t="s">
        <v>1211</v>
      </c>
      <c r="M802" s="11" t="s">
        <v>1212</v>
      </c>
      <c r="N802" s="19">
        <v>1227438.1299999999</v>
      </c>
      <c r="O802" s="19">
        <v>1339568.18</v>
      </c>
      <c r="P802" s="19">
        <v>1339568.18</v>
      </c>
      <c r="Q802" s="19">
        <v>29768.18</v>
      </c>
      <c r="R802" s="13">
        <f t="shared" si="170"/>
        <v>1309800</v>
      </c>
      <c r="S802" s="11"/>
      <c r="T802" s="19">
        <v>52094.35</v>
      </c>
      <c r="U802" s="11"/>
      <c r="V802" s="19">
        <v>1339568.18</v>
      </c>
      <c r="W802" s="19">
        <v>81862.53</v>
      </c>
      <c r="X802" s="19">
        <v>1257705.6499999999</v>
      </c>
      <c r="Y802" s="19">
        <f t="shared" si="171"/>
        <v>7442.045444444444</v>
      </c>
      <c r="Z802" s="19">
        <f t="shared" si="172"/>
        <v>89304.577222222229</v>
      </c>
      <c r="AA802" s="19">
        <f t="shared" si="173"/>
        <v>1220495.4227777778</v>
      </c>
      <c r="AB802" s="19">
        <f t="shared" si="174"/>
        <v>89304.545333333328</v>
      </c>
      <c r="AC802" s="19">
        <f t="shared" si="175"/>
        <v>1131190.8774444445</v>
      </c>
      <c r="AD802" s="19">
        <f t="shared" si="176"/>
        <v>89304.545333333328</v>
      </c>
      <c r="AE802" s="19">
        <f t="shared" si="177"/>
        <v>1041886.3321111111</v>
      </c>
      <c r="AF802" s="19">
        <f t="shared" si="178"/>
        <v>89304.545333333328</v>
      </c>
      <c r="AG802" s="19">
        <f t="shared" si="179"/>
        <v>952581.78677777783</v>
      </c>
      <c r="AH802" s="19">
        <f t="shared" si="180"/>
        <v>89304.545333333328</v>
      </c>
      <c r="AI802" s="19">
        <f t="shared" si="181"/>
        <v>863277.24144444452</v>
      </c>
      <c r="AJ802" s="19">
        <f t="shared" si="182"/>
        <v>89304.545333333328</v>
      </c>
      <c r="AK802" s="20">
        <f t="shared" si="183"/>
        <v>773972.6961111112</v>
      </c>
    </row>
    <row r="803" spans="2:37" s="3" customFormat="1" ht="42.75" hidden="1" customHeight="1" outlineLevel="1" x14ac:dyDescent="0.2">
      <c r="B803" s="15" t="s">
        <v>1083</v>
      </c>
      <c r="C803" s="16" t="s">
        <v>44</v>
      </c>
      <c r="D803" s="17">
        <v>180</v>
      </c>
      <c r="E803" s="10" t="s">
        <v>981</v>
      </c>
      <c r="F803" s="10" t="s">
        <v>86</v>
      </c>
      <c r="G803" s="21">
        <v>55942</v>
      </c>
      <c r="H803" s="18">
        <f>IFERROR(INDEX(#REF!,MATCH(G803,#REF!,0)),G803)</f>
        <v>55942</v>
      </c>
      <c r="I803" s="11"/>
      <c r="J803" s="11" t="s">
        <v>1002</v>
      </c>
      <c r="K803" s="11"/>
      <c r="L803" s="11" t="s">
        <v>1211</v>
      </c>
      <c r="M803" s="11" t="s">
        <v>1259</v>
      </c>
      <c r="N803" s="19">
        <v>233355.73</v>
      </c>
      <c r="O803" s="19">
        <v>231034.09</v>
      </c>
      <c r="P803" s="19">
        <v>231034.09</v>
      </c>
      <c r="Q803" s="19">
        <v>5134.09</v>
      </c>
      <c r="R803" s="13">
        <f t="shared" si="170"/>
        <v>225900</v>
      </c>
      <c r="S803" s="11"/>
      <c r="T803" s="19">
        <v>8984.64</v>
      </c>
      <c r="U803" s="11"/>
      <c r="V803" s="19">
        <v>231034.09</v>
      </c>
      <c r="W803" s="19">
        <v>14118.73</v>
      </c>
      <c r="X803" s="19">
        <v>216915.36</v>
      </c>
      <c r="Y803" s="19">
        <f t="shared" si="171"/>
        <v>1283.5227222222222</v>
      </c>
      <c r="Z803" s="19">
        <f t="shared" si="172"/>
        <v>15402.253611111111</v>
      </c>
      <c r="AA803" s="19">
        <f t="shared" si="173"/>
        <v>210497.74638888889</v>
      </c>
      <c r="AB803" s="19">
        <f t="shared" si="174"/>
        <v>15402.272666666668</v>
      </c>
      <c r="AC803" s="19">
        <f t="shared" si="175"/>
        <v>195095.47372222223</v>
      </c>
      <c r="AD803" s="19">
        <f t="shared" si="176"/>
        <v>15402.272666666668</v>
      </c>
      <c r="AE803" s="19">
        <f t="shared" si="177"/>
        <v>179693.20105555558</v>
      </c>
      <c r="AF803" s="19">
        <f t="shared" si="178"/>
        <v>15402.272666666668</v>
      </c>
      <c r="AG803" s="19">
        <f t="shared" si="179"/>
        <v>164290.92838888892</v>
      </c>
      <c r="AH803" s="19">
        <f t="shared" si="180"/>
        <v>15402.272666666668</v>
      </c>
      <c r="AI803" s="19">
        <f t="shared" si="181"/>
        <v>148888.65572222226</v>
      </c>
      <c r="AJ803" s="19">
        <f t="shared" si="182"/>
        <v>15402.272666666668</v>
      </c>
      <c r="AK803" s="20">
        <f t="shared" si="183"/>
        <v>133486.38305555561</v>
      </c>
    </row>
    <row r="804" spans="2:37" s="3" customFormat="1" ht="42.75" hidden="1" customHeight="1" outlineLevel="1" x14ac:dyDescent="0.2">
      <c r="B804" s="15" t="s">
        <v>1084</v>
      </c>
      <c r="C804" s="16" t="s">
        <v>44</v>
      </c>
      <c r="D804" s="17">
        <v>180</v>
      </c>
      <c r="E804" s="10" t="s">
        <v>981</v>
      </c>
      <c r="F804" s="10" t="s">
        <v>86</v>
      </c>
      <c r="G804" s="21">
        <v>55943</v>
      </c>
      <c r="H804" s="18">
        <f>IFERROR(INDEX(#REF!,MATCH(G804,#REF!,0)),G804)</f>
        <v>55943</v>
      </c>
      <c r="I804" s="11"/>
      <c r="J804" s="11" t="s">
        <v>1002</v>
      </c>
      <c r="K804" s="11"/>
      <c r="L804" s="11" t="s">
        <v>1211</v>
      </c>
      <c r="M804" s="11" t="s">
        <v>1259</v>
      </c>
      <c r="N804" s="19">
        <v>182517.66</v>
      </c>
      <c r="O804" s="19">
        <v>194522.74</v>
      </c>
      <c r="P804" s="19">
        <v>194522.74</v>
      </c>
      <c r="Q804" s="19">
        <v>4322.74</v>
      </c>
      <c r="R804" s="13">
        <f t="shared" si="170"/>
        <v>190200</v>
      </c>
      <c r="S804" s="11"/>
      <c r="T804" s="19">
        <v>7564.76</v>
      </c>
      <c r="U804" s="11"/>
      <c r="V804" s="19">
        <v>194522.74</v>
      </c>
      <c r="W804" s="19">
        <v>11887.5</v>
      </c>
      <c r="X804" s="19">
        <v>182635.24</v>
      </c>
      <c r="Y804" s="19">
        <f t="shared" si="171"/>
        <v>1080.6818888888888</v>
      </c>
      <c r="Z804" s="19">
        <f t="shared" si="172"/>
        <v>12968.169444444444</v>
      </c>
      <c r="AA804" s="19">
        <f t="shared" si="173"/>
        <v>177231.83055555556</v>
      </c>
      <c r="AB804" s="19">
        <f t="shared" si="174"/>
        <v>12968.182666666666</v>
      </c>
      <c r="AC804" s="19">
        <f t="shared" si="175"/>
        <v>164263.6478888889</v>
      </c>
      <c r="AD804" s="19">
        <f t="shared" si="176"/>
        <v>12968.182666666666</v>
      </c>
      <c r="AE804" s="19">
        <f t="shared" si="177"/>
        <v>151295.46522222224</v>
      </c>
      <c r="AF804" s="19">
        <f t="shared" si="178"/>
        <v>12968.182666666666</v>
      </c>
      <c r="AG804" s="19">
        <f t="shared" si="179"/>
        <v>138327.28255555558</v>
      </c>
      <c r="AH804" s="19">
        <f t="shared" si="180"/>
        <v>12968.182666666666</v>
      </c>
      <c r="AI804" s="19">
        <f t="shared" si="181"/>
        <v>125359.09988888892</v>
      </c>
      <c r="AJ804" s="19">
        <f t="shared" si="182"/>
        <v>12968.182666666666</v>
      </c>
      <c r="AK804" s="20">
        <f t="shared" si="183"/>
        <v>112390.91722222226</v>
      </c>
    </row>
    <row r="805" spans="2:37" s="3" customFormat="1" ht="42.75" hidden="1" customHeight="1" outlineLevel="1" x14ac:dyDescent="0.2">
      <c r="B805" s="15" t="s">
        <v>1085</v>
      </c>
      <c r="C805" s="16" t="s">
        <v>44</v>
      </c>
      <c r="D805" s="17">
        <v>180</v>
      </c>
      <c r="E805" s="10" t="s">
        <v>981</v>
      </c>
      <c r="F805" s="10" t="s">
        <v>86</v>
      </c>
      <c r="G805" s="21">
        <v>55944</v>
      </c>
      <c r="H805" s="18">
        <f>IFERROR(INDEX(#REF!,MATCH(G805,#REF!,0)),G805)</f>
        <v>55944</v>
      </c>
      <c r="I805" s="11"/>
      <c r="J805" s="11" t="s">
        <v>1002</v>
      </c>
      <c r="K805" s="11"/>
      <c r="L805" s="11" t="s">
        <v>1211</v>
      </c>
      <c r="M805" s="11" t="s">
        <v>1259</v>
      </c>
      <c r="N805" s="19">
        <v>200247.93</v>
      </c>
      <c r="O805" s="19">
        <v>475670.47</v>
      </c>
      <c r="P805" s="19">
        <v>475670.47</v>
      </c>
      <c r="Q805" s="19">
        <v>10570.47</v>
      </c>
      <c r="R805" s="13">
        <f t="shared" si="170"/>
        <v>465100</v>
      </c>
      <c r="S805" s="11"/>
      <c r="T805" s="19">
        <v>18498.27</v>
      </c>
      <c r="U805" s="11"/>
      <c r="V805" s="19">
        <v>475670.47</v>
      </c>
      <c r="W805" s="19">
        <v>29068.74</v>
      </c>
      <c r="X805" s="19">
        <v>446601.73</v>
      </c>
      <c r="Y805" s="19">
        <f t="shared" si="171"/>
        <v>2642.6137222222219</v>
      </c>
      <c r="Z805" s="19">
        <f t="shared" si="172"/>
        <v>31711.33861111111</v>
      </c>
      <c r="AA805" s="19">
        <f t="shared" si="173"/>
        <v>433388.6613888889</v>
      </c>
      <c r="AB805" s="19">
        <f t="shared" si="174"/>
        <v>31711.364666666661</v>
      </c>
      <c r="AC805" s="19">
        <f t="shared" si="175"/>
        <v>401677.29672222224</v>
      </c>
      <c r="AD805" s="19">
        <f t="shared" si="176"/>
        <v>31711.364666666661</v>
      </c>
      <c r="AE805" s="19">
        <f t="shared" si="177"/>
        <v>369965.93205555558</v>
      </c>
      <c r="AF805" s="19">
        <f t="shared" si="178"/>
        <v>31711.364666666661</v>
      </c>
      <c r="AG805" s="19">
        <f t="shared" si="179"/>
        <v>338254.56738888891</v>
      </c>
      <c r="AH805" s="19">
        <f t="shared" si="180"/>
        <v>31711.364666666661</v>
      </c>
      <c r="AI805" s="19">
        <f t="shared" si="181"/>
        <v>306543.20272222225</v>
      </c>
      <c r="AJ805" s="19">
        <f t="shared" si="182"/>
        <v>31711.364666666661</v>
      </c>
      <c r="AK805" s="20">
        <f t="shared" si="183"/>
        <v>274831.83805555559</v>
      </c>
    </row>
    <row r="806" spans="2:37" s="3" customFormat="1" ht="42.75" hidden="1" customHeight="1" outlineLevel="1" x14ac:dyDescent="0.2">
      <c r="B806" s="15" t="s">
        <v>1086</v>
      </c>
      <c r="C806" s="16" t="s">
        <v>44</v>
      </c>
      <c r="D806" s="17">
        <v>180</v>
      </c>
      <c r="E806" s="10" t="s">
        <v>969</v>
      </c>
      <c r="F806" s="10" t="s">
        <v>86</v>
      </c>
      <c r="G806" s="21">
        <v>55945</v>
      </c>
      <c r="H806" s="18">
        <f>IFERROR(INDEX(#REF!,MATCH(G806,#REF!,0)),G806)</f>
        <v>55945</v>
      </c>
      <c r="I806" s="11"/>
      <c r="J806" s="11" t="s">
        <v>1002</v>
      </c>
      <c r="K806" s="11"/>
      <c r="L806" s="11" t="s">
        <v>1211</v>
      </c>
      <c r="M806" s="11" t="s">
        <v>1259</v>
      </c>
      <c r="N806" s="19">
        <v>422528.73</v>
      </c>
      <c r="O806" s="19">
        <v>437011.36</v>
      </c>
      <c r="P806" s="19">
        <v>437011.36</v>
      </c>
      <c r="Q806" s="19">
        <v>9711.36</v>
      </c>
      <c r="R806" s="13">
        <f t="shared" si="170"/>
        <v>427300</v>
      </c>
      <c r="S806" s="11"/>
      <c r="T806" s="19">
        <v>16994.88</v>
      </c>
      <c r="U806" s="11"/>
      <c r="V806" s="19">
        <v>437011.36</v>
      </c>
      <c r="W806" s="19">
        <v>26706.240000000002</v>
      </c>
      <c r="X806" s="19">
        <v>410305.12</v>
      </c>
      <c r="Y806" s="19">
        <f t="shared" si="171"/>
        <v>2427.8408888888889</v>
      </c>
      <c r="Z806" s="19">
        <f t="shared" si="172"/>
        <v>29134.084444444445</v>
      </c>
      <c r="AA806" s="19">
        <f t="shared" si="173"/>
        <v>398165.91555555555</v>
      </c>
      <c r="AB806" s="19">
        <f t="shared" si="174"/>
        <v>29134.090666666667</v>
      </c>
      <c r="AC806" s="19">
        <f t="shared" si="175"/>
        <v>369031.82488888886</v>
      </c>
      <c r="AD806" s="19">
        <f t="shared" si="176"/>
        <v>29134.090666666667</v>
      </c>
      <c r="AE806" s="19">
        <f t="shared" si="177"/>
        <v>339897.73422222218</v>
      </c>
      <c r="AF806" s="19">
        <f t="shared" si="178"/>
        <v>29134.090666666667</v>
      </c>
      <c r="AG806" s="19">
        <f t="shared" si="179"/>
        <v>310763.64355555549</v>
      </c>
      <c r="AH806" s="19">
        <f t="shared" si="180"/>
        <v>29134.090666666667</v>
      </c>
      <c r="AI806" s="19">
        <f t="shared" si="181"/>
        <v>281629.55288888881</v>
      </c>
      <c r="AJ806" s="19">
        <f t="shared" si="182"/>
        <v>29134.090666666667</v>
      </c>
      <c r="AK806" s="20">
        <f t="shared" si="183"/>
        <v>252495.46222222215</v>
      </c>
    </row>
    <row r="807" spans="2:37" s="3" customFormat="1" ht="42.75" hidden="1" customHeight="1" outlineLevel="1" x14ac:dyDescent="0.2">
      <c r="B807" s="15" t="s">
        <v>1087</v>
      </c>
      <c r="C807" s="16" t="s">
        <v>44</v>
      </c>
      <c r="D807" s="17">
        <v>180</v>
      </c>
      <c r="E807" s="10" t="s">
        <v>981</v>
      </c>
      <c r="F807" s="10" t="s">
        <v>86</v>
      </c>
      <c r="G807" s="21">
        <v>55946</v>
      </c>
      <c r="H807" s="18">
        <f>IFERROR(INDEX(#REF!,MATCH(G807,#REF!,0)),G807)</f>
        <v>55946</v>
      </c>
      <c r="I807" s="11"/>
      <c r="J807" s="11" t="s">
        <v>1002</v>
      </c>
      <c r="K807" s="11"/>
      <c r="L807" s="11" t="s">
        <v>1211</v>
      </c>
      <c r="M807" s="11" t="s">
        <v>1259</v>
      </c>
      <c r="N807" s="19">
        <v>640001.93000000005</v>
      </c>
      <c r="O807" s="19">
        <v>1466386.4</v>
      </c>
      <c r="P807" s="19">
        <v>1466386.4</v>
      </c>
      <c r="Q807" s="19">
        <v>32586.400000000001</v>
      </c>
      <c r="R807" s="13">
        <f t="shared" si="170"/>
        <v>1433800</v>
      </c>
      <c r="S807" s="11"/>
      <c r="T807" s="19">
        <v>57026.13</v>
      </c>
      <c r="U807" s="11"/>
      <c r="V807" s="19">
        <v>1466386.4</v>
      </c>
      <c r="W807" s="19">
        <v>89612.53</v>
      </c>
      <c r="X807" s="19">
        <v>1376773.87</v>
      </c>
      <c r="Y807" s="19">
        <f t="shared" si="171"/>
        <v>8146.5911111111109</v>
      </c>
      <c r="Z807" s="19">
        <f t="shared" si="172"/>
        <v>97759.085555555561</v>
      </c>
      <c r="AA807" s="19">
        <f t="shared" si="173"/>
        <v>1336040.9144444445</v>
      </c>
      <c r="AB807" s="19">
        <f t="shared" si="174"/>
        <v>97759.093333333323</v>
      </c>
      <c r="AC807" s="19">
        <f t="shared" si="175"/>
        <v>1238281.8211111112</v>
      </c>
      <c r="AD807" s="19">
        <f t="shared" si="176"/>
        <v>97759.093333333323</v>
      </c>
      <c r="AE807" s="19">
        <f t="shared" si="177"/>
        <v>1140522.7277777779</v>
      </c>
      <c r="AF807" s="19">
        <f t="shared" si="178"/>
        <v>97759.093333333323</v>
      </c>
      <c r="AG807" s="19">
        <f t="shared" si="179"/>
        <v>1042763.6344444447</v>
      </c>
      <c r="AH807" s="19">
        <f t="shared" si="180"/>
        <v>97759.093333333323</v>
      </c>
      <c r="AI807" s="19">
        <f t="shared" si="181"/>
        <v>945004.54111111141</v>
      </c>
      <c r="AJ807" s="19">
        <f t="shared" si="182"/>
        <v>97759.093333333323</v>
      </c>
      <c r="AK807" s="20">
        <f t="shared" si="183"/>
        <v>847245.44777777814</v>
      </c>
    </row>
    <row r="808" spans="2:37" s="3" customFormat="1" ht="42.75" hidden="1" customHeight="1" outlineLevel="1" x14ac:dyDescent="0.2">
      <c r="B808" s="15" t="s">
        <v>1088</v>
      </c>
      <c r="C808" s="16" t="s">
        <v>44</v>
      </c>
      <c r="D808" s="17">
        <v>180</v>
      </c>
      <c r="E808" s="10" t="s">
        <v>969</v>
      </c>
      <c r="F808" s="10" t="s">
        <v>86</v>
      </c>
      <c r="G808" s="21">
        <v>55948</v>
      </c>
      <c r="H808" s="18">
        <f>IFERROR(INDEX(#REF!,MATCH(G808,#REF!,0)),G808)</f>
        <v>55948</v>
      </c>
      <c r="I808" s="11"/>
      <c r="J808" s="11" t="s">
        <v>1002</v>
      </c>
      <c r="K808" s="11"/>
      <c r="L808" s="11" t="s">
        <v>1211</v>
      </c>
      <c r="M808" s="11" t="s">
        <v>1259</v>
      </c>
      <c r="N808" s="19">
        <v>1251455.93</v>
      </c>
      <c r="O808" s="19">
        <v>1297738.6200000001</v>
      </c>
      <c r="P808" s="19">
        <v>1297738.6200000001</v>
      </c>
      <c r="Q808" s="19">
        <v>28838.62</v>
      </c>
      <c r="R808" s="13">
        <f t="shared" si="170"/>
        <v>1268900</v>
      </c>
      <c r="S808" s="11"/>
      <c r="T808" s="19">
        <v>50467.62</v>
      </c>
      <c r="U808" s="11"/>
      <c r="V808" s="19">
        <v>1297738.6200000001</v>
      </c>
      <c r="W808" s="19">
        <v>79306.240000000005</v>
      </c>
      <c r="X808" s="19">
        <v>1218432.3799999999</v>
      </c>
      <c r="Y808" s="19">
        <f t="shared" si="171"/>
        <v>7209.6590000000006</v>
      </c>
      <c r="Z808" s="19">
        <f t="shared" si="172"/>
        <v>86515.915000000008</v>
      </c>
      <c r="AA808" s="19">
        <f t="shared" si="173"/>
        <v>1182384.085</v>
      </c>
      <c r="AB808" s="19">
        <f t="shared" si="174"/>
        <v>86515.90800000001</v>
      </c>
      <c r="AC808" s="19">
        <f t="shared" si="175"/>
        <v>1095868.1769999999</v>
      </c>
      <c r="AD808" s="19">
        <f t="shared" si="176"/>
        <v>86515.90800000001</v>
      </c>
      <c r="AE808" s="19">
        <f t="shared" si="177"/>
        <v>1009352.2689999999</v>
      </c>
      <c r="AF808" s="19">
        <f t="shared" si="178"/>
        <v>86515.90800000001</v>
      </c>
      <c r="AG808" s="19">
        <f t="shared" si="179"/>
        <v>922836.3609999998</v>
      </c>
      <c r="AH808" s="19">
        <f t="shared" si="180"/>
        <v>86515.90800000001</v>
      </c>
      <c r="AI808" s="19">
        <f t="shared" si="181"/>
        <v>836320.45299999975</v>
      </c>
      <c r="AJ808" s="19">
        <f t="shared" si="182"/>
        <v>86515.90800000001</v>
      </c>
      <c r="AK808" s="20">
        <f t="shared" si="183"/>
        <v>749804.54499999969</v>
      </c>
    </row>
    <row r="809" spans="2:37" s="3" customFormat="1" ht="42.75" hidden="1" customHeight="1" outlineLevel="1" x14ac:dyDescent="0.2">
      <c r="B809" s="15" t="s">
        <v>1089</v>
      </c>
      <c r="C809" s="16" t="s">
        <v>44</v>
      </c>
      <c r="D809" s="17">
        <v>180</v>
      </c>
      <c r="E809" s="10" t="s">
        <v>981</v>
      </c>
      <c r="F809" s="10" t="s">
        <v>86</v>
      </c>
      <c r="G809" s="21">
        <v>55949</v>
      </c>
      <c r="H809" s="18">
        <f>IFERROR(INDEX(#REF!,MATCH(G809,#REF!,0)),G809)</f>
        <v>55949</v>
      </c>
      <c r="I809" s="11"/>
      <c r="J809" s="11" t="s">
        <v>1002</v>
      </c>
      <c r="K809" s="11"/>
      <c r="L809" s="11" t="s">
        <v>1211</v>
      </c>
      <c r="M809" s="11" t="s">
        <v>1259</v>
      </c>
      <c r="N809" s="19">
        <v>650748.32999999996</v>
      </c>
      <c r="O809" s="19">
        <v>651170.46</v>
      </c>
      <c r="P809" s="19">
        <v>651170.46</v>
      </c>
      <c r="Q809" s="19">
        <v>14470.46</v>
      </c>
      <c r="R809" s="13">
        <f t="shared" si="170"/>
        <v>636700</v>
      </c>
      <c r="S809" s="11"/>
      <c r="T809" s="19">
        <v>25323.27</v>
      </c>
      <c r="U809" s="11"/>
      <c r="V809" s="19">
        <v>651170.46</v>
      </c>
      <c r="W809" s="19">
        <v>39793.730000000003</v>
      </c>
      <c r="X809" s="19">
        <v>611376.73</v>
      </c>
      <c r="Y809" s="19">
        <f t="shared" si="171"/>
        <v>3617.6136666666666</v>
      </c>
      <c r="Z809" s="19">
        <f t="shared" si="172"/>
        <v>43411.338333333333</v>
      </c>
      <c r="AA809" s="19">
        <f t="shared" si="173"/>
        <v>593288.66166666662</v>
      </c>
      <c r="AB809" s="19">
        <f t="shared" si="174"/>
        <v>43411.364000000001</v>
      </c>
      <c r="AC809" s="19">
        <f t="shared" si="175"/>
        <v>549877.29766666656</v>
      </c>
      <c r="AD809" s="19">
        <f t="shared" si="176"/>
        <v>43411.364000000001</v>
      </c>
      <c r="AE809" s="19">
        <f t="shared" si="177"/>
        <v>506465.93366666656</v>
      </c>
      <c r="AF809" s="19">
        <f t="shared" si="178"/>
        <v>43411.364000000001</v>
      </c>
      <c r="AG809" s="19">
        <f t="shared" si="179"/>
        <v>463054.56966666656</v>
      </c>
      <c r="AH809" s="19">
        <f t="shared" si="180"/>
        <v>43411.364000000001</v>
      </c>
      <c r="AI809" s="19">
        <f t="shared" si="181"/>
        <v>419643.20566666656</v>
      </c>
      <c r="AJ809" s="19">
        <f t="shared" si="182"/>
        <v>43411.364000000001</v>
      </c>
      <c r="AK809" s="20">
        <f t="shared" si="183"/>
        <v>376231.84166666656</v>
      </c>
    </row>
    <row r="810" spans="2:37" s="3" customFormat="1" ht="53.25" hidden="1" customHeight="1" outlineLevel="1" x14ac:dyDescent="0.2">
      <c r="B810" s="15" t="s">
        <v>1090</v>
      </c>
      <c r="C810" s="16" t="s">
        <v>44</v>
      </c>
      <c r="D810" s="17">
        <v>240</v>
      </c>
      <c r="E810" s="10" t="s">
        <v>973</v>
      </c>
      <c r="F810" s="10" t="s">
        <v>81</v>
      </c>
      <c r="G810" s="21">
        <v>55970</v>
      </c>
      <c r="H810" s="18">
        <f>IFERROR(INDEX(#REF!,MATCH(G810,#REF!,0)),G810)</f>
        <v>55970</v>
      </c>
      <c r="I810" s="11"/>
      <c r="J810" s="11" t="s">
        <v>1002</v>
      </c>
      <c r="K810" s="11"/>
      <c r="L810" s="11" t="s">
        <v>1211</v>
      </c>
      <c r="M810" s="11">
        <v>0</v>
      </c>
      <c r="N810" s="19">
        <v>191986.13</v>
      </c>
      <c r="O810" s="19">
        <v>201254.23</v>
      </c>
      <c r="P810" s="19">
        <v>201254.23</v>
      </c>
      <c r="Q810" s="19">
        <v>3354.23</v>
      </c>
      <c r="R810" s="13">
        <f t="shared" si="170"/>
        <v>197900</v>
      </c>
      <c r="S810" s="11"/>
      <c r="T810" s="19">
        <v>5869.92</v>
      </c>
      <c r="U810" s="11"/>
      <c r="V810" s="19">
        <v>201254.23</v>
      </c>
      <c r="W810" s="19">
        <v>9224.15</v>
      </c>
      <c r="X810" s="19">
        <v>192030.07999999999</v>
      </c>
      <c r="Y810" s="19">
        <f t="shared" si="171"/>
        <v>838.5592916666667</v>
      </c>
      <c r="Z810" s="19">
        <f t="shared" si="172"/>
        <v>10062.716458333332</v>
      </c>
      <c r="AA810" s="19">
        <f t="shared" si="173"/>
        <v>187837.28354166666</v>
      </c>
      <c r="AB810" s="19">
        <f t="shared" si="174"/>
        <v>10062.711500000001</v>
      </c>
      <c r="AC810" s="19">
        <f t="shared" si="175"/>
        <v>177774.57204166666</v>
      </c>
      <c r="AD810" s="19">
        <f t="shared" si="176"/>
        <v>10062.711500000001</v>
      </c>
      <c r="AE810" s="19">
        <f t="shared" si="177"/>
        <v>167711.86054166665</v>
      </c>
      <c r="AF810" s="19">
        <f t="shared" si="178"/>
        <v>10062.711500000001</v>
      </c>
      <c r="AG810" s="19">
        <f t="shared" si="179"/>
        <v>157649.14904166665</v>
      </c>
      <c r="AH810" s="19">
        <f t="shared" si="180"/>
        <v>10062.711500000001</v>
      </c>
      <c r="AI810" s="19">
        <f t="shared" si="181"/>
        <v>147586.43754166664</v>
      </c>
      <c r="AJ810" s="19">
        <f t="shared" si="182"/>
        <v>10062.711500000001</v>
      </c>
      <c r="AK810" s="20">
        <f t="shared" si="183"/>
        <v>137523.72604166664</v>
      </c>
    </row>
    <row r="811" spans="2:37" s="3" customFormat="1" ht="53.25" hidden="1" customHeight="1" outlineLevel="1" x14ac:dyDescent="0.2">
      <c r="B811" s="15" t="s">
        <v>1091</v>
      </c>
      <c r="C811" s="16" t="s">
        <v>44</v>
      </c>
      <c r="D811" s="17">
        <v>240</v>
      </c>
      <c r="E811" s="10" t="s">
        <v>973</v>
      </c>
      <c r="F811" s="10" t="s">
        <v>81</v>
      </c>
      <c r="G811" s="21">
        <v>55971</v>
      </c>
      <c r="H811" s="18">
        <f>IFERROR(INDEX(#REF!,MATCH(G811,#REF!,0)),G811)</f>
        <v>55971</v>
      </c>
      <c r="I811" s="11"/>
      <c r="J811" s="11" t="s">
        <v>1002</v>
      </c>
      <c r="K811" s="11"/>
      <c r="L811" s="11" t="s">
        <v>1211</v>
      </c>
      <c r="M811" s="11">
        <v>0</v>
      </c>
      <c r="N811" s="19">
        <v>105550.33</v>
      </c>
      <c r="O811" s="19">
        <v>110644.05</v>
      </c>
      <c r="P811" s="19">
        <v>110644.05</v>
      </c>
      <c r="Q811" s="19">
        <v>1844.05</v>
      </c>
      <c r="R811" s="13">
        <f t="shared" si="170"/>
        <v>108800</v>
      </c>
      <c r="S811" s="11"/>
      <c r="T811" s="19">
        <v>3227.14</v>
      </c>
      <c r="U811" s="11"/>
      <c r="V811" s="19">
        <v>110644.05</v>
      </c>
      <c r="W811" s="19">
        <v>5071.1899999999996</v>
      </c>
      <c r="X811" s="19">
        <v>105572.86</v>
      </c>
      <c r="Y811" s="19">
        <f t="shared" si="171"/>
        <v>461.01687500000003</v>
      </c>
      <c r="Z811" s="19">
        <f t="shared" si="172"/>
        <v>5532.2243749999998</v>
      </c>
      <c r="AA811" s="19">
        <f t="shared" si="173"/>
        <v>103267.77562499999</v>
      </c>
      <c r="AB811" s="19">
        <f t="shared" si="174"/>
        <v>5532.2025000000003</v>
      </c>
      <c r="AC811" s="19">
        <f t="shared" si="175"/>
        <v>97735.573124999995</v>
      </c>
      <c r="AD811" s="19">
        <f t="shared" si="176"/>
        <v>5532.2025000000003</v>
      </c>
      <c r="AE811" s="19">
        <f t="shared" si="177"/>
        <v>92203.370624999996</v>
      </c>
      <c r="AF811" s="19">
        <f t="shared" si="178"/>
        <v>5532.2025000000003</v>
      </c>
      <c r="AG811" s="19">
        <f t="shared" si="179"/>
        <v>86671.168124999997</v>
      </c>
      <c r="AH811" s="19">
        <f t="shared" si="180"/>
        <v>5532.2025000000003</v>
      </c>
      <c r="AI811" s="19">
        <f t="shared" si="181"/>
        <v>81138.965624999997</v>
      </c>
      <c r="AJ811" s="19">
        <f t="shared" si="182"/>
        <v>5532.2025000000003</v>
      </c>
      <c r="AK811" s="20">
        <f t="shared" si="183"/>
        <v>75606.763124999998</v>
      </c>
    </row>
    <row r="812" spans="2:37" s="3" customFormat="1" ht="53.25" hidden="1" customHeight="1" outlineLevel="1" x14ac:dyDescent="0.2">
      <c r="B812" s="15" t="s">
        <v>1092</v>
      </c>
      <c r="C812" s="16" t="s">
        <v>44</v>
      </c>
      <c r="D812" s="17">
        <v>240</v>
      </c>
      <c r="E812" s="10" t="s">
        <v>973</v>
      </c>
      <c r="F812" s="10" t="s">
        <v>81</v>
      </c>
      <c r="G812" s="21">
        <v>55972</v>
      </c>
      <c r="H812" s="18">
        <f>IFERROR(INDEX(#REF!,MATCH(G812,#REF!,0)),G812)</f>
        <v>55972</v>
      </c>
      <c r="I812" s="11"/>
      <c r="J812" s="11" t="s">
        <v>1002</v>
      </c>
      <c r="K812" s="11"/>
      <c r="L812" s="11" t="s">
        <v>1312</v>
      </c>
      <c r="M812" s="11">
        <v>0</v>
      </c>
      <c r="N812" s="19">
        <v>102580.93</v>
      </c>
      <c r="O812" s="19">
        <v>107593.22</v>
      </c>
      <c r="P812" s="19">
        <v>107593.22</v>
      </c>
      <c r="Q812" s="19">
        <v>1793.22</v>
      </c>
      <c r="R812" s="13">
        <f t="shared" si="170"/>
        <v>105800</v>
      </c>
      <c r="S812" s="11"/>
      <c r="T812" s="19">
        <v>3138.17</v>
      </c>
      <c r="U812" s="11"/>
      <c r="V812" s="19">
        <v>107593.22</v>
      </c>
      <c r="W812" s="19">
        <v>4931.3900000000003</v>
      </c>
      <c r="X812" s="19">
        <v>102661.83</v>
      </c>
      <c r="Y812" s="19">
        <f t="shared" si="171"/>
        <v>448.30508333333336</v>
      </c>
      <c r="Z812" s="19">
        <f t="shared" si="172"/>
        <v>5379.6954166666674</v>
      </c>
      <c r="AA812" s="19">
        <f t="shared" si="173"/>
        <v>100420.30458333333</v>
      </c>
      <c r="AB812" s="19">
        <f t="shared" si="174"/>
        <v>5379.6610000000001</v>
      </c>
      <c r="AC812" s="19">
        <f t="shared" si="175"/>
        <v>95040.643583333323</v>
      </c>
      <c r="AD812" s="19">
        <f t="shared" si="176"/>
        <v>5379.6610000000001</v>
      </c>
      <c r="AE812" s="19">
        <f t="shared" si="177"/>
        <v>89660.982583333331</v>
      </c>
      <c r="AF812" s="19">
        <f t="shared" si="178"/>
        <v>5379.6610000000001</v>
      </c>
      <c r="AG812" s="19">
        <f t="shared" si="179"/>
        <v>84281.321583333338</v>
      </c>
      <c r="AH812" s="19">
        <f t="shared" si="180"/>
        <v>5379.6610000000001</v>
      </c>
      <c r="AI812" s="19">
        <f t="shared" si="181"/>
        <v>78901.660583333345</v>
      </c>
      <c r="AJ812" s="19">
        <f t="shared" si="182"/>
        <v>5379.6610000000001</v>
      </c>
      <c r="AK812" s="20">
        <f t="shared" si="183"/>
        <v>73521.999583333352</v>
      </c>
    </row>
    <row r="813" spans="2:37" s="3" customFormat="1" ht="53.25" hidden="1" customHeight="1" outlineLevel="1" x14ac:dyDescent="0.2">
      <c r="B813" s="15" t="s">
        <v>1093</v>
      </c>
      <c r="C813" s="16" t="s">
        <v>44</v>
      </c>
      <c r="D813" s="17">
        <v>240</v>
      </c>
      <c r="E813" s="10" t="s">
        <v>973</v>
      </c>
      <c r="F813" s="10" t="s">
        <v>81</v>
      </c>
      <c r="G813" s="21">
        <v>55973</v>
      </c>
      <c r="H813" s="18">
        <f>IFERROR(INDEX(#REF!,MATCH(G813,#REF!,0)),G813)</f>
        <v>55973</v>
      </c>
      <c r="I813" s="11"/>
      <c r="J813" s="11" t="s">
        <v>1002</v>
      </c>
      <c r="K813" s="11"/>
      <c r="L813" s="11" t="s">
        <v>1312</v>
      </c>
      <c r="M813" s="11">
        <v>0</v>
      </c>
      <c r="N813" s="19">
        <v>189784.33</v>
      </c>
      <c r="O813" s="19">
        <v>199016.95999999999</v>
      </c>
      <c r="P813" s="19">
        <v>199016.95999999999</v>
      </c>
      <c r="Q813" s="19">
        <v>3316.96</v>
      </c>
      <c r="R813" s="13">
        <f t="shared" si="170"/>
        <v>195700</v>
      </c>
      <c r="S813" s="11"/>
      <c r="T813" s="19">
        <v>5804.68</v>
      </c>
      <c r="U813" s="11"/>
      <c r="V813" s="19">
        <v>199016.95999999999</v>
      </c>
      <c r="W813" s="19">
        <v>9121.64</v>
      </c>
      <c r="X813" s="19">
        <v>189895.32</v>
      </c>
      <c r="Y813" s="19">
        <f t="shared" si="171"/>
        <v>829.23733333333325</v>
      </c>
      <c r="Z813" s="19">
        <f t="shared" si="172"/>
        <v>9950.8666666666668</v>
      </c>
      <c r="AA813" s="19">
        <f t="shared" si="173"/>
        <v>185749.13333333333</v>
      </c>
      <c r="AB813" s="19">
        <f t="shared" si="174"/>
        <v>9950.8479999999981</v>
      </c>
      <c r="AC813" s="19">
        <f t="shared" si="175"/>
        <v>175798.28533333333</v>
      </c>
      <c r="AD813" s="19">
        <f t="shared" si="176"/>
        <v>9950.8479999999981</v>
      </c>
      <c r="AE813" s="19">
        <f t="shared" si="177"/>
        <v>165847.43733333334</v>
      </c>
      <c r="AF813" s="19">
        <f t="shared" si="178"/>
        <v>9950.8479999999981</v>
      </c>
      <c r="AG813" s="19">
        <f t="shared" si="179"/>
        <v>155896.58933333334</v>
      </c>
      <c r="AH813" s="19">
        <f t="shared" si="180"/>
        <v>9950.8479999999981</v>
      </c>
      <c r="AI813" s="19">
        <f t="shared" si="181"/>
        <v>145945.74133333334</v>
      </c>
      <c r="AJ813" s="19">
        <f t="shared" si="182"/>
        <v>9950.8479999999981</v>
      </c>
      <c r="AK813" s="20">
        <f t="shared" si="183"/>
        <v>135994.89333333334</v>
      </c>
    </row>
    <row r="814" spans="2:37" s="3" customFormat="1" ht="53.25" hidden="1" customHeight="1" outlineLevel="1" x14ac:dyDescent="0.2">
      <c r="B814" s="15" t="s">
        <v>1094</v>
      </c>
      <c r="C814" s="16" t="s">
        <v>44</v>
      </c>
      <c r="D814" s="17">
        <v>240</v>
      </c>
      <c r="E814" s="10" t="s">
        <v>973</v>
      </c>
      <c r="F814" s="10" t="s">
        <v>81</v>
      </c>
      <c r="G814" s="21">
        <v>55974</v>
      </c>
      <c r="H814" s="18">
        <f>IFERROR(INDEX(#REF!,MATCH(G814,#REF!,0)),G814)</f>
        <v>55974</v>
      </c>
      <c r="I814" s="11"/>
      <c r="J814" s="11" t="s">
        <v>1002</v>
      </c>
      <c r="K814" s="11"/>
      <c r="L814" s="11" t="s">
        <v>1312</v>
      </c>
      <c r="M814" s="11">
        <v>0</v>
      </c>
      <c r="N814" s="19">
        <v>247455.33</v>
      </c>
      <c r="O814" s="19">
        <v>259423.71</v>
      </c>
      <c r="P814" s="19">
        <v>259423.71</v>
      </c>
      <c r="Q814" s="19">
        <v>4323.71</v>
      </c>
      <c r="R814" s="13">
        <f t="shared" si="170"/>
        <v>255100</v>
      </c>
      <c r="S814" s="11"/>
      <c r="T814" s="19">
        <v>7566.51</v>
      </c>
      <c r="U814" s="11"/>
      <c r="V814" s="19">
        <v>259423.71</v>
      </c>
      <c r="W814" s="19">
        <v>11890.22</v>
      </c>
      <c r="X814" s="19">
        <v>247533.49</v>
      </c>
      <c r="Y814" s="19">
        <f t="shared" si="171"/>
        <v>1080.932125</v>
      </c>
      <c r="Z814" s="19">
        <f t="shared" si="172"/>
        <v>12971.170625000001</v>
      </c>
      <c r="AA814" s="19">
        <f t="shared" si="173"/>
        <v>242128.829375</v>
      </c>
      <c r="AB814" s="19">
        <f t="shared" si="174"/>
        <v>12971.1855</v>
      </c>
      <c r="AC814" s="19">
        <f t="shared" si="175"/>
        <v>229157.64387500001</v>
      </c>
      <c r="AD814" s="19">
        <f t="shared" si="176"/>
        <v>12971.1855</v>
      </c>
      <c r="AE814" s="19">
        <f t="shared" si="177"/>
        <v>216186.45837500002</v>
      </c>
      <c r="AF814" s="19">
        <f t="shared" si="178"/>
        <v>12971.1855</v>
      </c>
      <c r="AG814" s="19">
        <f t="shared" si="179"/>
        <v>203215.27287500002</v>
      </c>
      <c r="AH814" s="19">
        <f t="shared" si="180"/>
        <v>12971.1855</v>
      </c>
      <c r="AI814" s="19">
        <f t="shared" si="181"/>
        <v>190244.08737500003</v>
      </c>
      <c r="AJ814" s="19">
        <f t="shared" si="182"/>
        <v>12971.1855</v>
      </c>
      <c r="AK814" s="20">
        <f t="shared" si="183"/>
        <v>177272.90187500004</v>
      </c>
    </row>
    <row r="815" spans="2:37" s="3" customFormat="1" ht="53.25" hidden="1" customHeight="1" outlineLevel="1" x14ac:dyDescent="0.2">
      <c r="B815" s="15" t="s">
        <v>1095</v>
      </c>
      <c r="C815" s="16" t="s">
        <v>44</v>
      </c>
      <c r="D815" s="17">
        <v>240</v>
      </c>
      <c r="E815" s="10" t="s">
        <v>973</v>
      </c>
      <c r="F815" s="10" t="s">
        <v>81</v>
      </c>
      <c r="G815" s="21">
        <v>55975</v>
      </c>
      <c r="H815" s="18">
        <f>IFERROR(INDEX(#REF!,MATCH(G815,#REF!,0)),G815)</f>
        <v>55975</v>
      </c>
      <c r="I815" s="11"/>
      <c r="J815" s="11" t="s">
        <v>1002</v>
      </c>
      <c r="K815" s="11"/>
      <c r="L815" s="11" t="s">
        <v>1312</v>
      </c>
      <c r="M815" s="11">
        <v>0</v>
      </c>
      <c r="N815" s="19">
        <v>131668.93</v>
      </c>
      <c r="O815" s="19">
        <v>138000</v>
      </c>
      <c r="P815" s="19">
        <v>138000</v>
      </c>
      <c r="Q815" s="19">
        <v>2300</v>
      </c>
      <c r="R815" s="13">
        <f t="shared" si="170"/>
        <v>135700</v>
      </c>
      <c r="S815" s="11"/>
      <c r="T815" s="19">
        <v>4025</v>
      </c>
      <c r="U815" s="11"/>
      <c r="V815" s="19">
        <v>138000</v>
      </c>
      <c r="W815" s="19">
        <v>6325</v>
      </c>
      <c r="X815" s="19">
        <v>131675</v>
      </c>
      <c r="Y815" s="19">
        <f t="shared" si="171"/>
        <v>575</v>
      </c>
      <c r="Z815" s="19">
        <f t="shared" si="172"/>
        <v>6900</v>
      </c>
      <c r="AA815" s="19">
        <f t="shared" si="173"/>
        <v>128800</v>
      </c>
      <c r="AB815" s="19">
        <f t="shared" si="174"/>
        <v>6900</v>
      </c>
      <c r="AC815" s="19">
        <f t="shared" si="175"/>
        <v>121900</v>
      </c>
      <c r="AD815" s="19">
        <f t="shared" si="176"/>
        <v>6900</v>
      </c>
      <c r="AE815" s="19">
        <f t="shared" si="177"/>
        <v>115000</v>
      </c>
      <c r="AF815" s="19">
        <f t="shared" si="178"/>
        <v>6900</v>
      </c>
      <c r="AG815" s="19">
        <f t="shared" si="179"/>
        <v>108100</v>
      </c>
      <c r="AH815" s="19">
        <f t="shared" si="180"/>
        <v>6900</v>
      </c>
      <c r="AI815" s="19">
        <f t="shared" si="181"/>
        <v>101200</v>
      </c>
      <c r="AJ815" s="19">
        <f t="shared" si="182"/>
        <v>6900</v>
      </c>
      <c r="AK815" s="20">
        <f t="shared" si="183"/>
        <v>94300</v>
      </c>
    </row>
    <row r="816" spans="2:37" s="3" customFormat="1" ht="53.25" hidden="1" customHeight="1" outlineLevel="1" x14ac:dyDescent="0.2">
      <c r="B816" s="15" t="s">
        <v>1096</v>
      </c>
      <c r="C816" s="16" t="s">
        <v>44</v>
      </c>
      <c r="D816" s="17">
        <v>240</v>
      </c>
      <c r="E816" s="10" t="s">
        <v>973</v>
      </c>
      <c r="F816" s="10" t="s">
        <v>81</v>
      </c>
      <c r="G816" s="21">
        <v>55976</v>
      </c>
      <c r="H816" s="18">
        <f>IFERROR(INDEX(#REF!,MATCH(G816,#REF!,0)),G816)</f>
        <v>55976</v>
      </c>
      <c r="I816" s="11"/>
      <c r="J816" s="11" t="s">
        <v>1002</v>
      </c>
      <c r="K816" s="11"/>
      <c r="L816" s="11" t="s">
        <v>1312</v>
      </c>
      <c r="M816" s="11">
        <v>0</v>
      </c>
      <c r="N816" s="19">
        <v>103065.73</v>
      </c>
      <c r="O816" s="19">
        <v>108101.69</v>
      </c>
      <c r="P816" s="19">
        <v>108101.69</v>
      </c>
      <c r="Q816" s="19">
        <v>1801.69</v>
      </c>
      <c r="R816" s="13">
        <f t="shared" si="170"/>
        <v>106300</v>
      </c>
      <c r="S816" s="11"/>
      <c r="T816" s="19">
        <v>3152.94</v>
      </c>
      <c r="U816" s="11"/>
      <c r="V816" s="19">
        <v>108101.69</v>
      </c>
      <c r="W816" s="19">
        <v>4954.63</v>
      </c>
      <c r="X816" s="19">
        <v>103147.06</v>
      </c>
      <c r="Y816" s="19">
        <f t="shared" si="171"/>
        <v>450.42370833333337</v>
      </c>
      <c r="Z816" s="19">
        <f t="shared" si="172"/>
        <v>5405.0585416666672</v>
      </c>
      <c r="AA816" s="19">
        <f t="shared" si="173"/>
        <v>100894.94145833333</v>
      </c>
      <c r="AB816" s="19">
        <f t="shared" si="174"/>
        <v>5405.0845000000008</v>
      </c>
      <c r="AC816" s="19">
        <f t="shared" si="175"/>
        <v>95489.85695833333</v>
      </c>
      <c r="AD816" s="19">
        <f t="shared" si="176"/>
        <v>5405.0845000000008</v>
      </c>
      <c r="AE816" s="19">
        <f t="shared" si="177"/>
        <v>90084.772458333333</v>
      </c>
      <c r="AF816" s="19">
        <f t="shared" si="178"/>
        <v>5405.0845000000008</v>
      </c>
      <c r="AG816" s="19">
        <f t="shared" si="179"/>
        <v>84679.687958333336</v>
      </c>
      <c r="AH816" s="19">
        <f t="shared" si="180"/>
        <v>5405.0845000000008</v>
      </c>
      <c r="AI816" s="19">
        <f t="shared" si="181"/>
        <v>79274.603458333338</v>
      </c>
      <c r="AJ816" s="19">
        <f t="shared" si="182"/>
        <v>5405.0845000000008</v>
      </c>
      <c r="AK816" s="20">
        <f t="shared" si="183"/>
        <v>73869.518958333341</v>
      </c>
    </row>
    <row r="817" spans="2:37" s="3" customFormat="1" ht="42.75" hidden="1" customHeight="1" outlineLevel="1" x14ac:dyDescent="0.2">
      <c r="B817" s="15" t="s">
        <v>1097</v>
      </c>
      <c r="C817" s="16" t="s">
        <v>44</v>
      </c>
      <c r="D817" s="17">
        <v>180</v>
      </c>
      <c r="E817" s="10" t="s">
        <v>981</v>
      </c>
      <c r="F817" s="10" t="s">
        <v>86</v>
      </c>
      <c r="G817" s="21">
        <v>55977</v>
      </c>
      <c r="H817" s="18">
        <f>IFERROR(INDEX(#REF!,MATCH(G817,#REF!,0)),G817)</f>
        <v>55977</v>
      </c>
      <c r="I817" s="11"/>
      <c r="J817" s="11" t="s">
        <v>1002</v>
      </c>
      <c r="K817" s="11"/>
      <c r="L817" s="11" t="s">
        <v>1211</v>
      </c>
      <c r="M817" s="11" t="s">
        <v>1259</v>
      </c>
      <c r="N817" s="19">
        <v>420549.13</v>
      </c>
      <c r="O817" s="19">
        <v>438749.98</v>
      </c>
      <c r="P817" s="19">
        <v>438749.98</v>
      </c>
      <c r="Q817" s="19">
        <v>9749.98</v>
      </c>
      <c r="R817" s="13">
        <f t="shared" si="170"/>
        <v>429000</v>
      </c>
      <c r="S817" s="11"/>
      <c r="T817" s="19">
        <v>17062.5</v>
      </c>
      <c r="U817" s="11"/>
      <c r="V817" s="19">
        <v>438749.98</v>
      </c>
      <c r="W817" s="19">
        <v>26812.48</v>
      </c>
      <c r="X817" s="19">
        <v>411937.5</v>
      </c>
      <c r="Y817" s="19">
        <f t="shared" si="171"/>
        <v>2437.4998888888886</v>
      </c>
      <c r="Z817" s="19">
        <f t="shared" si="172"/>
        <v>29249.999444444442</v>
      </c>
      <c r="AA817" s="19">
        <f t="shared" si="173"/>
        <v>399750.00055555557</v>
      </c>
      <c r="AB817" s="19">
        <f t="shared" si="174"/>
        <v>29249.998666666663</v>
      </c>
      <c r="AC817" s="19">
        <f t="shared" si="175"/>
        <v>370500.00188888889</v>
      </c>
      <c r="AD817" s="19">
        <f t="shared" si="176"/>
        <v>29249.998666666663</v>
      </c>
      <c r="AE817" s="19">
        <f t="shared" si="177"/>
        <v>341250.00322222221</v>
      </c>
      <c r="AF817" s="19">
        <f t="shared" si="178"/>
        <v>29249.998666666663</v>
      </c>
      <c r="AG817" s="19">
        <f t="shared" si="179"/>
        <v>312000.00455555553</v>
      </c>
      <c r="AH817" s="19">
        <f t="shared" si="180"/>
        <v>29249.998666666663</v>
      </c>
      <c r="AI817" s="19">
        <f t="shared" si="181"/>
        <v>282750.00588888885</v>
      </c>
      <c r="AJ817" s="19">
        <f t="shared" si="182"/>
        <v>29249.998666666663</v>
      </c>
      <c r="AK817" s="20">
        <f t="shared" si="183"/>
        <v>253500.00722222219</v>
      </c>
    </row>
    <row r="818" spans="2:37" s="3" customFormat="1" ht="53.25" hidden="1" customHeight="1" outlineLevel="1" x14ac:dyDescent="0.2">
      <c r="B818" s="15" t="s">
        <v>1098</v>
      </c>
      <c r="C818" s="16" t="s">
        <v>44</v>
      </c>
      <c r="D818" s="17">
        <v>240</v>
      </c>
      <c r="E818" s="10" t="s">
        <v>973</v>
      </c>
      <c r="F818" s="10" t="s">
        <v>81</v>
      </c>
      <c r="G818" s="21">
        <v>55978</v>
      </c>
      <c r="H818" s="18">
        <f>IFERROR(INDEX(#REF!,MATCH(G818,#REF!,0)),G818)</f>
        <v>55978</v>
      </c>
      <c r="I818" s="11"/>
      <c r="J818" s="11" t="s">
        <v>1002</v>
      </c>
      <c r="K818" s="11"/>
      <c r="L818" s="11" t="s">
        <v>1312</v>
      </c>
      <c r="M818" s="11">
        <v>0</v>
      </c>
      <c r="N818" s="19">
        <v>249657.13</v>
      </c>
      <c r="O818" s="19">
        <v>261762.72</v>
      </c>
      <c r="P818" s="19">
        <v>261762.72</v>
      </c>
      <c r="Q818" s="19">
        <v>4362.72</v>
      </c>
      <c r="R818" s="13">
        <f t="shared" si="170"/>
        <v>257400</v>
      </c>
      <c r="S818" s="11"/>
      <c r="T818" s="19">
        <v>7634.76</v>
      </c>
      <c r="U818" s="11"/>
      <c r="V818" s="19">
        <v>261762.72</v>
      </c>
      <c r="W818" s="19">
        <v>11997.48</v>
      </c>
      <c r="X818" s="19">
        <v>249765.24</v>
      </c>
      <c r="Y818" s="19">
        <f t="shared" si="171"/>
        <v>1090.6780000000001</v>
      </c>
      <c r="Z818" s="19">
        <f t="shared" si="172"/>
        <v>13088.150000000001</v>
      </c>
      <c r="AA818" s="19">
        <f t="shared" si="173"/>
        <v>244311.85</v>
      </c>
      <c r="AB818" s="19">
        <f t="shared" si="174"/>
        <v>13088.136000000002</v>
      </c>
      <c r="AC818" s="19">
        <f t="shared" si="175"/>
        <v>231223.71400000001</v>
      </c>
      <c r="AD818" s="19">
        <f t="shared" si="176"/>
        <v>13088.136000000002</v>
      </c>
      <c r="AE818" s="19">
        <f t="shared" si="177"/>
        <v>218135.57800000001</v>
      </c>
      <c r="AF818" s="19">
        <f t="shared" si="178"/>
        <v>13088.136000000002</v>
      </c>
      <c r="AG818" s="19">
        <f t="shared" si="179"/>
        <v>205047.44200000001</v>
      </c>
      <c r="AH818" s="19">
        <f t="shared" si="180"/>
        <v>13088.136000000002</v>
      </c>
      <c r="AI818" s="19">
        <f t="shared" si="181"/>
        <v>191959.30600000001</v>
      </c>
      <c r="AJ818" s="19">
        <f t="shared" si="182"/>
        <v>13088.136000000002</v>
      </c>
      <c r="AK818" s="20">
        <f t="shared" si="183"/>
        <v>178871.17</v>
      </c>
    </row>
    <row r="819" spans="2:37" s="3" customFormat="1" ht="42.75" hidden="1" customHeight="1" outlineLevel="1" x14ac:dyDescent="0.2">
      <c r="B819" s="15" t="s">
        <v>1099</v>
      </c>
      <c r="C819" s="16" t="s">
        <v>44</v>
      </c>
      <c r="D819" s="17">
        <v>180</v>
      </c>
      <c r="E819" s="10" t="s">
        <v>981</v>
      </c>
      <c r="F819" s="10" t="s">
        <v>86</v>
      </c>
      <c r="G819" s="21">
        <v>55979</v>
      </c>
      <c r="H819" s="18">
        <f>IFERROR(INDEX(#REF!,MATCH(G819,#REF!,0)),G819)</f>
        <v>55979</v>
      </c>
      <c r="I819" s="11"/>
      <c r="J819" s="11" t="s">
        <v>1002</v>
      </c>
      <c r="K819" s="11"/>
      <c r="L819" s="11" t="s">
        <v>1211</v>
      </c>
      <c r="M819" s="11" t="s">
        <v>1259</v>
      </c>
      <c r="N819" s="19">
        <v>400631.93</v>
      </c>
      <c r="O819" s="19">
        <v>430568.17</v>
      </c>
      <c r="P819" s="19">
        <v>430568.17</v>
      </c>
      <c r="Q819" s="19">
        <v>9568.17</v>
      </c>
      <c r="R819" s="13">
        <f t="shared" si="170"/>
        <v>421000</v>
      </c>
      <c r="S819" s="11"/>
      <c r="T819" s="19">
        <v>16744.349999999999</v>
      </c>
      <c r="U819" s="11"/>
      <c r="V819" s="19">
        <v>430568.17</v>
      </c>
      <c r="W819" s="19">
        <v>26312.52</v>
      </c>
      <c r="X819" s="19">
        <v>404255.65</v>
      </c>
      <c r="Y819" s="19">
        <f t="shared" si="171"/>
        <v>2392.0453888888887</v>
      </c>
      <c r="Z819" s="19">
        <f t="shared" si="172"/>
        <v>28704.576944444441</v>
      </c>
      <c r="AA819" s="19">
        <f t="shared" si="173"/>
        <v>392295.42305555556</v>
      </c>
      <c r="AB819" s="19">
        <f t="shared" si="174"/>
        <v>28704.544666666665</v>
      </c>
      <c r="AC819" s="19">
        <f t="shared" si="175"/>
        <v>363590.8783888889</v>
      </c>
      <c r="AD819" s="19">
        <f t="shared" si="176"/>
        <v>28704.544666666665</v>
      </c>
      <c r="AE819" s="19">
        <f t="shared" si="177"/>
        <v>334886.33372222225</v>
      </c>
      <c r="AF819" s="19">
        <f t="shared" si="178"/>
        <v>28704.544666666665</v>
      </c>
      <c r="AG819" s="19">
        <f t="shared" si="179"/>
        <v>306181.78905555559</v>
      </c>
      <c r="AH819" s="19">
        <f t="shared" si="180"/>
        <v>28704.544666666665</v>
      </c>
      <c r="AI819" s="19">
        <f t="shared" si="181"/>
        <v>277477.24438888894</v>
      </c>
      <c r="AJ819" s="19">
        <f t="shared" si="182"/>
        <v>28704.544666666665</v>
      </c>
      <c r="AK819" s="20">
        <f t="shared" si="183"/>
        <v>248772.69972222229</v>
      </c>
    </row>
    <row r="820" spans="2:37" s="3" customFormat="1" ht="53.25" hidden="1" customHeight="1" outlineLevel="1" x14ac:dyDescent="0.2">
      <c r="B820" s="15" t="s">
        <v>1100</v>
      </c>
      <c r="C820" s="16" t="s">
        <v>44</v>
      </c>
      <c r="D820" s="17">
        <v>240</v>
      </c>
      <c r="E820" s="10" t="s">
        <v>973</v>
      </c>
      <c r="F820" s="10" t="s">
        <v>81</v>
      </c>
      <c r="G820" s="21">
        <v>55980</v>
      </c>
      <c r="H820" s="18">
        <f>IFERROR(INDEX(#REF!,MATCH(G820,#REF!,0)),G820)</f>
        <v>55980</v>
      </c>
      <c r="I820" s="11"/>
      <c r="J820" s="11" t="s">
        <v>1002</v>
      </c>
      <c r="K820" s="11"/>
      <c r="L820" s="11" t="s">
        <v>1312</v>
      </c>
      <c r="M820" s="11">
        <v>0</v>
      </c>
      <c r="N820" s="19">
        <v>181502.33</v>
      </c>
      <c r="O820" s="19">
        <v>190271.19</v>
      </c>
      <c r="P820" s="19">
        <v>190271.19</v>
      </c>
      <c r="Q820" s="19">
        <v>3171.19</v>
      </c>
      <c r="R820" s="13">
        <f t="shared" si="170"/>
        <v>187100</v>
      </c>
      <c r="S820" s="11"/>
      <c r="T820" s="19">
        <v>5549.6</v>
      </c>
      <c r="U820" s="11"/>
      <c r="V820" s="19">
        <v>190271.19</v>
      </c>
      <c r="W820" s="19">
        <v>8720.7900000000009</v>
      </c>
      <c r="X820" s="19">
        <v>181550.4</v>
      </c>
      <c r="Y820" s="19">
        <f t="shared" si="171"/>
        <v>792.79662500000006</v>
      </c>
      <c r="Z820" s="19">
        <f t="shared" si="172"/>
        <v>9513.583125000001</v>
      </c>
      <c r="AA820" s="19">
        <f t="shared" si="173"/>
        <v>177586.416875</v>
      </c>
      <c r="AB820" s="19">
        <f t="shared" si="174"/>
        <v>9513.5595000000012</v>
      </c>
      <c r="AC820" s="19">
        <f t="shared" si="175"/>
        <v>168072.85737499999</v>
      </c>
      <c r="AD820" s="19">
        <f t="shared" si="176"/>
        <v>9513.5595000000012</v>
      </c>
      <c r="AE820" s="19">
        <f t="shared" si="177"/>
        <v>158559.29787499999</v>
      </c>
      <c r="AF820" s="19">
        <f t="shared" si="178"/>
        <v>9513.5595000000012</v>
      </c>
      <c r="AG820" s="19">
        <f t="shared" si="179"/>
        <v>149045.73837499999</v>
      </c>
      <c r="AH820" s="19">
        <f t="shared" si="180"/>
        <v>9513.5595000000012</v>
      </c>
      <c r="AI820" s="19">
        <f t="shared" si="181"/>
        <v>139532.17887499998</v>
      </c>
      <c r="AJ820" s="19">
        <f t="shared" si="182"/>
        <v>9513.5595000000012</v>
      </c>
      <c r="AK820" s="20">
        <f t="shared" si="183"/>
        <v>130018.61937499998</v>
      </c>
    </row>
    <row r="821" spans="2:37" s="3" customFormat="1" ht="42.75" hidden="1" customHeight="1" outlineLevel="1" x14ac:dyDescent="0.2">
      <c r="B821" s="15" t="s">
        <v>1101</v>
      </c>
      <c r="C821" s="16" t="s">
        <v>44</v>
      </c>
      <c r="D821" s="17">
        <v>180</v>
      </c>
      <c r="E821" s="10" t="s">
        <v>981</v>
      </c>
      <c r="F821" s="10" t="s">
        <v>86</v>
      </c>
      <c r="G821" s="21">
        <v>55982</v>
      </c>
      <c r="H821" s="18">
        <f>IFERROR(INDEX(#REF!,MATCH(G821,#REF!,0)),G821)</f>
        <v>55982</v>
      </c>
      <c r="I821" s="11"/>
      <c r="J821" s="11" t="s">
        <v>1002</v>
      </c>
      <c r="K821" s="11"/>
      <c r="L821" s="11" t="s">
        <v>1211</v>
      </c>
      <c r="M821" s="11" t="s">
        <v>1259</v>
      </c>
      <c r="N821" s="19">
        <v>1271534.73</v>
      </c>
      <c r="O821" s="19">
        <v>1274113.6299999999</v>
      </c>
      <c r="P821" s="19">
        <v>1274113.6299999999</v>
      </c>
      <c r="Q821" s="19">
        <v>28313.63</v>
      </c>
      <c r="R821" s="13">
        <f t="shared" si="170"/>
        <v>1245800</v>
      </c>
      <c r="S821" s="11"/>
      <c r="T821" s="19">
        <v>49548.87</v>
      </c>
      <c r="U821" s="11"/>
      <c r="V821" s="19">
        <v>1274113.6299999999</v>
      </c>
      <c r="W821" s="19">
        <v>77862.5</v>
      </c>
      <c r="X821" s="19">
        <v>1196251.1299999999</v>
      </c>
      <c r="Y821" s="19">
        <f t="shared" si="171"/>
        <v>7078.4090555555549</v>
      </c>
      <c r="Z821" s="19">
        <f t="shared" si="172"/>
        <v>84940.915277777778</v>
      </c>
      <c r="AA821" s="19">
        <f t="shared" si="173"/>
        <v>1160859.0847222223</v>
      </c>
      <c r="AB821" s="19">
        <f t="shared" si="174"/>
        <v>84940.908666666655</v>
      </c>
      <c r="AC821" s="19">
        <f t="shared" si="175"/>
        <v>1075918.1760555557</v>
      </c>
      <c r="AD821" s="19">
        <f t="shared" si="176"/>
        <v>84940.908666666655</v>
      </c>
      <c r="AE821" s="19">
        <f t="shared" si="177"/>
        <v>990977.2673888891</v>
      </c>
      <c r="AF821" s="19">
        <f t="shared" si="178"/>
        <v>84940.908666666655</v>
      </c>
      <c r="AG821" s="19">
        <f t="shared" si="179"/>
        <v>906036.3587222225</v>
      </c>
      <c r="AH821" s="19">
        <f t="shared" si="180"/>
        <v>84940.908666666655</v>
      </c>
      <c r="AI821" s="19">
        <f t="shared" si="181"/>
        <v>821095.45005555591</v>
      </c>
      <c r="AJ821" s="19">
        <f t="shared" si="182"/>
        <v>84940.908666666655</v>
      </c>
      <c r="AK821" s="20">
        <f t="shared" si="183"/>
        <v>736154.54138888931</v>
      </c>
    </row>
    <row r="822" spans="2:37" s="3" customFormat="1" ht="53.25" hidden="1" customHeight="1" outlineLevel="1" x14ac:dyDescent="0.2">
      <c r="B822" s="15" t="s">
        <v>1102</v>
      </c>
      <c r="C822" s="16" t="s">
        <v>44</v>
      </c>
      <c r="D822" s="17">
        <v>240</v>
      </c>
      <c r="E822" s="10" t="s">
        <v>973</v>
      </c>
      <c r="F822" s="10" t="s">
        <v>81</v>
      </c>
      <c r="G822" s="21">
        <v>55981</v>
      </c>
      <c r="H822" s="18">
        <f>IFERROR(INDEX(#REF!,MATCH(G822,#REF!,0)),G822)</f>
        <v>55981</v>
      </c>
      <c r="I822" s="11"/>
      <c r="J822" s="11" t="s">
        <v>1002</v>
      </c>
      <c r="K822" s="11"/>
      <c r="L822" s="11" t="s">
        <v>1312</v>
      </c>
      <c r="M822" s="11">
        <v>0</v>
      </c>
      <c r="N822" s="19">
        <v>216407.93</v>
      </c>
      <c r="O822" s="19">
        <v>226881.36</v>
      </c>
      <c r="P822" s="19">
        <v>226881.36</v>
      </c>
      <c r="Q822" s="19">
        <v>3781.36</v>
      </c>
      <c r="R822" s="13">
        <f t="shared" si="170"/>
        <v>223100</v>
      </c>
      <c r="S822" s="11"/>
      <c r="T822" s="19">
        <v>6617.38</v>
      </c>
      <c r="U822" s="11"/>
      <c r="V822" s="19">
        <v>226881.36</v>
      </c>
      <c r="W822" s="19">
        <v>10398.74</v>
      </c>
      <c r="X822" s="19">
        <v>216482.62</v>
      </c>
      <c r="Y822" s="19">
        <f t="shared" si="171"/>
        <v>945.33899999999994</v>
      </c>
      <c r="Z822" s="19">
        <f t="shared" si="172"/>
        <v>11344.075000000001</v>
      </c>
      <c r="AA822" s="19">
        <f t="shared" si="173"/>
        <v>211755.92499999999</v>
      </c>
      <c r="AB822" s="19">
        <f t="shared" si="174"/>
        <v>11344.067999999999</v>
      </c>
      <c r="AC822" s="19">
        <f t="shared" si="175"/>
        <v>200411.85699999999</v>
      </c>
      <c r="AD822" s="19">
        <f t="shared" si="176"/>
        <v>11344.067999999999</v>
      </c>
      <c r="AE822" s="19">
        <f t="shared" si="177"/>
        <v>189067.78899999999</v>
      </c>
      <c r="AF822" s="19">
        <f t="shared" si="178"/>
        <v>11344.067999999999</v>
      </c>
      <c r="AG822" s="19">
        <f t="shared" si="179"/>
        <v>177723.72099999999</v>
      </c>
      <c r="AH822" s="19">
        <f t="shared" si="180"/>
        <v>11344.067999999999</v>
      </c>
      <c r="AI822" s="19">
        <f t="shared" si="181"/>
        <v>166379.65299999999</v>
      </c>
      <c r="AJ822" s="19">
        <f t="shared" si="182"/>
        <v>11344.067999999999</v>
      </c>
      <c r="AK822" s="20">
        <f t="shared" si="183"/>
        <v>155035.58499999999</v>
      </c>
    </row>
    <row r="823" spans="2:37" s="3" customFormat="1" ht="42.75" hidden="1" customHeight="1" outlineLevel="1" x14ac:dyDescent="0.2">
      <c r="B823" s="15" t="s">
        <v>1103</v>
      </c>
      <c r="C823" s="16" t="s">
        <v>44</v>
      </c>
      <c r="D823" s="17">
        <v>180</v>
      </c>
      <c r="E823" s="10" t="s">
        <v>981</v>
      </c>
      <c r="F823" s="10" t="s">
        <v>86</v>
      </c>
      <c r="G823" s="21">
        <v>55983</v>
      </c>
      <c r="H823" s="18">
        <f>IFERROR(INDEX(#REF!,MATCH(G823,#REF!,0)),G823)</f>
        <v>55983</v>
      </c>
      <c r="I823" s="11"/>
      <c r="J823" s="11" t="s">
        <v>1002</v>
      </c>
      <c r="K823" s="11"/>
      <c r="L823" s="11" t="s">
        <v>1211</v>
      </c>
      <c r="M823" s="11" t="s">
        <v>1259</v>
      </c>
      <c r="N823" s="19">
        <v>149207.85999999999</v>
      </c>
      <c r="O823" s="19">
        <v>162102.26</v>
      </c>
      <c r="P823" s="19">
        <v>162102.26</v>
      </c>
      <c r="Q823" s="19">
        <v>3602.26</v>
      </c>
      <c r="R823" s="13">
        <f t="shared" si="170"/>
        <v>158500</v>
      </c>
      <c r="S823" s="11"/>
      <c r="T823" s="19">
        <v>6303.99</v>
      </c>
      <c r="U823" s="11"/>
      <c r="V823" s="19">
        <v>162102.26</v>
      </c>
      <c r="W823" s="19">
        <v>9906.25</v>
      </c>
      <c r="X823" s="19">
        <v>152196.01</v>
      </c>
      <c r="Y823" s="19">
        <f t="shared" si="171"/>
        <v>900.56811111111119</v>
      </c>
      <c r="Z823" s="19">
        <f t="shared" si="172"/>
        <v>10806.830555555556</v>
      </c>
      <c r="AA823" s="19">
        <f t="shared" si="173"/>
        <v>147693.16944444444</v>
      </c>
      <c r="AB823" s="19">
        <f t="shared" si="174"/>
        <v>10806.817333333334</v>
      </c>
      <c r="AC823" s="19">
        <f t="shared" si="175"/>
        <v>136886.3521111111</v>
      </c>
      <c r="AD823" s="19">
        <f t="shared" si="176"/>
        <v>10806.817333333334</v>
      </c>
      <c r="AE823" s="19">
        <f t="shared" si="177"/>
        <v>126079.53477777776</v>
      </c>
      <c r="AF823" s="19">
        <f t="shared" si="178"/>
        <v>10806.817333333334</v>
      </c>
      <c r="AG823" s="19">
        <f t="shared" si="179"/>
        <v>115272.71744444442</v>
      </c>
      <c r="AH823" s="19">
        <f t="shared" si="180"/>
        <v>10806.817333333334</v>
      </c>
      <c r="AI823" s="19">
        <f t="shared" si="181"/>
        <v>104465.90011111108</v>
      </c>
      <c r="AJ823" s="19">
        <f t="shared" si="182"/>
        <v>10806.817333333334</v>
      </c>
      <c r="AK823" s="20">
        <f t="shared" si="183"/>
        <v>93659.082777777745</v>
      </c>
    </row>
    <row r="824" spans="2:37" s="3" customFormat="1" ht="53.25" hidden="1" customHeight="1" outlineLevel="1" x14ac:dyDescent="0.2">
      <c r="B824" s="15" t="s">
        <v>1104</v>
      </c>
      <c r="C824" s="16" t="s">
        <v>44</v>
      </c>
      <c r="D824" s="17">
        <v>240</v>
      </c>
      <c r="E824" s="10" t="s">
        <v>973</v>
      </c>
      <c r="F824" s="10" t="s">
        <v>81</v>
      </c>
      <c r="G824" s="21">
        <v>55984</v>
      </c>
      <c r="H824" s="18">
        <f>IFERROR(INDEX(#REF!,MATCH(G824,#REF!,0)),G824)</f>
        <v>55984</v>
      </c>
      <c r="I824" s="11"/>
      <c r="J824" s="11" t="s">
        <v>1002</v>
      </c>
      <c r="K824" s="11"/>
      <c r="L824" s="11" t="s">
        <v>1312</v>
      </c>
      <c r="M824" s="11">
        <v>0</v>
      </c>
      <c r="N824" s="19">
        <v>353666.93</v>
      </c>
      <c r="O824" s="19">
        <v>370779.65</v>
      </c>
      <c r="P824" s="19">
        <v>370779.65</v>
      </c>
      <c r="Q824" s="19">
        <v>6179.65</v>
      </c>
      <c r="R824" s="13">
        <f t="shared" si="170"/>
        <v>364600</v>
      </c>
      <c r="S824" s="11"/>
      <c r="T824" s="19">
        <v>10814.44</v>
      </c>
      <c r="U824" s="11"/>
      <c r="V824" s="19">
        <v>370779.65</v>
      </c>
      <c r="W824" s="19">
        <v>16994.09</v>
      </c>
      <c r="X824" s="19">
        <v>353785.56</v>
      </c>
      <c r="Y824" s="19">
        <f t="shared" si="171"/>
        <v>1544.9152083333333</v>
      </c>
      <c r="Z824" s="19">
        <f t="shared" si="172"/>
        <v>18539.016041666669</v>
      </c>
      <c r="AA824" s="19">
        <f t="shared" si="173"/>
        <v>346060.98395833332</v>
      </c>
      <c r="AB824" s="19">
        <f t="shared" si="174"/>
        <v>18538.982499999998</v>
      </c>
      <c r="AC824" s="19">
        <f t="shared" si="175"/>
        <v>327522.00145833334</v>
      </c>
      <c r="AD824" s="19">
        <f t="shared" si="176"/>
        <v>18538.982499999998</v>
      </c>
      <c r="AE824" s="19">
        <f t="shared" si="177"/>
        <v>308983.01895833336</v>
      </c>
      <c r="AF824" s="19">
        <f t="shared" si="178"/>
        <v>18538.982499999998</v>
      </c>
      <c r="AG824" s="19">
        <f t="shared" si="179"/>
        <v>290444.03645833337</v>
      </c>
      <c r="AH824" s="19">
        <f t="shared" si="180"/>
        <v>18538.982499999998</v>
      </c>
      <c r="AI824" s="19">
        <f t="shared" si="181"/>
        <v>271905.05395833339</v>
      </c>
      <c r="AJ824" s="19">
        <f t="shared" si="182"/>
        <v>18538.982499999998</v>
      </c>
      <c r="AK824" s="20">
        <f t="shared" si="183"/>
        <v>253366.0714583334</v>
      </c>
    </row>
    <row r="825" spans="2:37" s="3" customFormat="1" ht="53.25" hidden="1" customHeight="1" outlineLevel="1" x14ac:dyDescent="0.2">
      <c r="B825" s="15" t="s">
        <v>1105</v>
      </c>
      <c r="C825" s="16" t="s">
        <v>44</v>
      </c>
      <c r="D825" s="17">
        <v>240</v>
      </c>
      <c r="E825" s="10" t="s">
        <v>973</v>
      </c>
      <c r="F825" s="10" t="s">
        <v>81</v>
      </c>
      <c r="G825" s="21">
        <v>55985</v>
      </c>
      <c r="H825" s="18">
        <f>IFERROR(INDEX(#REF!,MATCH(G825,#REF!,0)),G825)</f>
        <v>55985</v>
      </c>
      <c r="I825" s="11"/>
      <c r="J825" s="11" t="s">
        <v>1002</v>
      </c>
      <c r="K825" s="11"/>
      <c r="L825" s="11" t="s">
        <v>1312</v>
      </c>
      <c r="M825" s="11">
        <v>0</v>
      </c>
      <c r="N825" s="19">
        <v>215862.53</v>
      </c>
      <c r="O825" s="19">
        <v>226271.2</v>
      </c>
      <c r="P825" s="19">
        <v>226271.2</v>
      </c>
      <c r="Q825" s="19">
        <v>3771.2</v>
      </c>
      <c r="R825" s="13">
        <f t="shared" si="170"/>
        <v>222500</v>
      </c>
      <c r="S825" s="11"/>
      <c r="T825" s="19">
        <v>6599.6</v>
      </c>
      <c r="U825" s="11"/>
      <c r="V825" s="19">
        <v>226271.2</v>
      </c>
      <c r="W825" s="19">
        <v>10370.799999999999</v>
      </c>
      <c r="X825" s="19">
        <v>215900.4</v>
      </c>
      <c r="Y825" s="19">
        <f t="shared" si="171"/>
        <v>942.79666666666674</v>
      </c>
      <c r="Z825" s="19">
        <f t="shared" si="172"/>
        <v>11313.583333333334</v>
      </c>
      <c r="AA825" s="19">
        <f t="shared" si="173"/>
        <v>211186.41666666666</v>
      </c>
      <c r="AB825" s="19">
        <f t="shared" si="174"/>
        <v>11313.560000000001</v>
      </c>
      <c r="AC825" s="19">
        <f t="shared" si="175"/>
        <v>199872.85666666666</v>
      </c>
      <c r="AD825" s="19">
        <f t="shared" si="176"/>
        <v>11313.560000000001</v>
      </c>
      <c r="AE825" s="19">
        <f t="shared" si="177"/>
        <v>188559.29666666666</v>
      </c>
      <c r="AF825" s="19">
        <f t="shared" si="178"/>
        <v>11313.560000000001</v>
      </c>
      <c r="AG825" s="19">
        <f t="shared" si="179"/>
        <v>177245.73666666666</v>
      </c>
      <c r="AH825" s="19">
        <f t="shared" si="180"/>
        <v>11313.560000000001</v>
      </c>
      <c r="AI825" s="19">
        <f t="shared" si="181"/>
        <v>165932.17666666667</v>
      </c>
      <c r="AJ825" s="19">
        <f t="shared" si="182"/>
        <v>11313.560000000001</v>
      </c>
      <c r="AK825" s="20">
        <f t="shared" si="183"/>
        <v>154618.61666666667</v>
      </c>
    </row>
    <row r="826" spans="2:37" s="3" customFormat="1" ht="42.75" hidden="1" customHeight="1" outlineLevel="1" x14ac:dyDescent="0.2">
      <c r="B826" s="15" t="s">
        <v>1106</v>
      </c>
      <c r="C826" s="16" t="s">
        <v>44</v>
      </c>
      <c r="D826" s="17">
        <v>180</v>
      </c>
      <c r="E826" s="10" t="s">
        <v>969</v>
      </c>
      <c r="F826" s="10" t="s">
        <v>86</v>
      </c>
      <c r="G826" s="21">
        <v>55986</v>
      </c>
      <c r="H826" s="18">
        <f>IFERROR(INDEX(#REF!,MATCH(G826,#REF!,0)),G826)</f>
        <v>55986</v>
      </c>
      <c r="I826" s="11"/>
      <c r="J826" s="11" t="s">
        <v>1002</v>
      </c>
      <c r="K826" s="11"/>
      <c r="L826" s="11" t="s">
        <v>1211</v>
      </c>
      <c r="M826" s="11" t="s">
        <v>1259</v>
      </c>
      <c r="N826" s="19">
        <v>812328.13</v>
      </c>
      <c r="O826" s="19">
        <v>873511.35</v>
      </c>
      <c r="P826" s="19">
        <v>873511.35</v>
      </c>
      <c r="Q826" s="19">
        <v>19411.349999999999</v>
      </c>
      <c r="R826" s="13">
        <f t="shared" si="170"/>
        <v>854100</v>
      </c>
      <c r="S826" s="11"/>
      <c r="T826" s="19">
        <v>33969.879999999997</v>
      </c>
      <c r="U826" s="11"/>
      <c r="V826" s="19">
        <v>873511.35</v>
      </c>
      <c r="W826" s="19">
        <v>53381.23</v>
      </c>
      <c r="X826" s="19">
        <v>820130.12</v>
      </c>
      <c r="Y826" s="19">
        <f t="shared" si="171"/>
        <v>4852.8408333333336</v>
      </c>
      <c r="Z826" s="19">
        <f t="shared" si="172"/>
        <v>58234.084166666667</v>
      </c>
      <c r="AA826" s="19">
        <f t="shared" si="173"/>
        <v>795865.91583333327</v>
      </c>
      <c r="AB826" s="19">
        <f t="shared" si="174"/>
        <v>58234.090000000004</v>
      </c>
      <c r="AC826" s="19">
        <f t="shared" si="175"/>
        <v>737631.82583333331</v>
      </c>
      <c r="AD826" s="19">
        <f t="shared" si="176"/>
        <v>58234.090000000004</v>
      </c>
      <c r="AE826" s="19">
        <f t="shared" si="177"/>
        <v>679397.73583333334</v>
      </c>
      <c r="AF826" s="19">
        <f t="shared" si="178"/>
        <v>58234.090000000004</v>
      </c>
      <c r="AG826" s="19">
        <f t="shared" si="179"/>
        <v>621163.64583333337</v>
      </c>
      <c r="AH826" s="19">
        <f t="shared" si="180"/>
        <v>58234.090000000004</v>
      </c>
      <c r="AI826" s="19">
        <f t="shared" si="181"/>
        <v>562929.5558333334</v>
      </c>
      <c r="AJ826" s="19">
        <f t="shared" si="182"/>
        <v>58234.090000000004</v>
      </c>
      <c r="AK826" s="20">
        <f t="shared" si="183"/>
        <v>504695.46583333338</v>
      </c>
    </row>
    <row r="827" spans="2:37" s="3" customFormat="1" ht="42.75" hidden="1" customHeight="1" outlineLevel="1" x14ac:dyDescent="0.2">
      <c r="B827" s="15" t="s">
        <v>1107</v>
      </c>
      <c r="C827" s="16" t="s">
        <v>44</v>
      </c>
      <c r="D827" s="17">
        <v>180</v>
      </c>
      <c r="E827" s="10" t="s">
        <v>981</v>
      </c>
      <c r="F827" s="10" t="s">
        <v>86</v>
      </c>
      <c r="G827" s="21">
        <v>55987</v>
      </c>
      <c r="H827" s="18">
        <f>IFERROR(INDEX(#REF!,MATCH(G827,#REF!,0)),G827)</f>
        <v>55987</v>
      </c>
      <c r="I827" s="11"/>
      <c r="J827" s="11" t="s">
        <v>1002</v>
      </c>
      <c r="K827" s="11"/>
      <c r="L827" s="11" t="s">
        <v>1211</v>
      </c>
      <c r="M827" s="11" t="s">
        <v>1259</v>
      </c>
      <c r="N827" s="19">
        <v>950334.53</v>
      </c>
      <c r="O827" s="19">
        <v>996647.74</v>
      </c>
      <c r="P827" s="19">
        <v>996647.74</v>
      </c>
      <c r="Q827" s="19">
        <v>22147.74</v>
      </c>
      <c r="R827" s="13">
        <f t="shared" si="170"/>
        <v>974500</v>
      </c>
      <c r="S827" s="11"/>
      <c r="T827" s="19">
        <v>38758.51</v>
      </c>
      <c r="U827" s="11"/>
      <c r="V827" s="19">
        <v>996647.74</v>
      </c>
      <c r="W827" s="19">
        <v>60906.25</v>
      </c>
      <c r="X827" s="19">
        <v>935741.49</v>
      </c>
      <c r="Y827" s="19">
        <f t="shared" si="171"/>
        <v>5536.9318888888893</v>
      </c>
      <c r="Z827" s="19">
        <f t="shared" si="172"/>
        <v>66443.169444444444</v>
      </c>
      <c r="AA827" s="19">
        <f t="shared" si="173"/>
        <v>908056.83055555553</v>
      </c>
      <c r="AB827" s="19">
        <f t="shared" si="174"/>
        <v>66443.182666666675</v>
      </c>
      <c r="AC827" s="19">
        <f t="shared" si="175"/>
        <v>841613.64788888884</v>
      </c>
      <c r="AD827" s="19">
        <f t="shared" si="176"/>
        <v>66443.182666666675</v>
      </c>
      <c r="AE827" s="19">
        <f t="shared" si="177"/>
        <v>775170.46522222215</v>
      </c>
      <c r="AF827" s="19">
        <f t="shared" si="178"/>
        <v>66443.182666666675</v>
      </c>
      <c r="AG827" s="19">
        <f t="shared" si="179"/>
        <v>708727.28255555546</v>
      </c>
      <c r="AH827" s="19">
        <f t="shared" si="180"/>
        <v>66443.182666666675</v>
      </c>
      <c r="AI827" s="19">
        <f t="shared" si="181"/>
        <v>642284.09988888877</v>
      </c>
      <c r="AJ827" s="19">
        <f t="shared" si="182"/>
        <v>66443.182666666675</v>
      </c>
      <c r="AK827" s="20">
        <f t="shared" si="183"/>
        <v>575840.91722222208</v>
      </c>
    </row>
    <row r="828" spans="2:37" s="3" customFormat="1" ht="42.75" hidden="1" customHeight="1" outlineLevel="1" x14ac:dyDescent="0.2">
      <c r="B828" s="15" t="s">
        <v>1108</v>
      </c>
      <c r="C828" s="16" t="s">
        <v>44</v>
      </c>
      <c r="D828" s="17">
        <v>180</v>
      </c>
      <c r="E828" s="10" t="s">
        <v>981</v>
      </c>
      <c r="F828" s="10" t="s">
        <v>86</v>
      </c>
      <c r="G828" s="21">
        <v>55988</v>
      </c>
      <c r="H828" s="18">
        <f>IFERROR(INDEX(#REF!,MATCH(G828,#REF!,0)),G828)</f>
        <v>55988</v>
      </c>
      <c r="I828" s="11"/>
      <c r="J828" s="11" t="s">
        <v>1002</v>
      </c>
      <c r="K828" s="11"/>
      <c r="L828" s="11" t="s">
        <v>1211</v>
      </c>
      <c r="M828" s="11" t="s">
        <v>1259</v>
      </c>
      <c r="N828" s="19">
        <v>963666.53</v>
      </c>
      <c r="O828" s="19">
        <v>1033056.81</v>
      </c>
      <c r="P828" s="19">
        <v>1033056.81</v>
      </c>
      <c r="Q828" s="19">
        <v>22956.81</v>
      </c>
      <c r="R828" s="13">
        <f t="shared" si="170"/>
        <v>1010100</v>
      </c>
      <c r="S828" s="11"/>
      <c r="T828" s="19">
        <v>40174.400000000001</v>
      </c>
      <c r="U828" s="11"/>
      <c r="V828" s="19">
        <v>1033056.81</v>
      </c>
      <c r="W828" s="19">
        <v>63131.21</v>
      </c>
      <c r="X828" s="19">
        <v>969925.6</v>
      </c>
      <c r="Y828" s="19">
        <f t="shared" si="171"/>
        <v>5739.2045000000007</v>
      </c>
      <c r="Z828" s="19">
        <f t="shared" si="172"/>
        <v>68870.422500000001</v>
      </c>
      <c r="AA828" s="19">
        <f t="shared" si="173"/>
        <v>941229.57750000001</v>
      </c>
      <c r="AB828" s="19">
        <f t="shared" si="174"/>
        <v>68870.454000000012</v>
      </c>
      <c r="AC828" s="19">
        <f t="shared" si="175"/>
        <v>872359.12349999999</v>
      </c>
      <c r="AD828" s="19">
        <f t="shared" si="176"/>
        <v>68870.454000000012</v>
      </c>
      <c r="AE828" s="19">
        <f t="shared" si="177"/>
        <v>803488.66949999996</v>
      </c>
      <c r="AF828" s="19">
        <f t="shared" si="178"/>
        <v>68870.454000000012</v>
      </c>
      <c r="AG828" s="19">
        <f t="shared" si="179"/>
        <v>734618.21549999993</v>
      </c>
      <c r="AH828" s="19">
        <f t="shared" si="180"/>
        <v>68870.454000000012</v>
      </c>
      <c r="AI828" s="19">
        <f t="shared" si="181"/>
        <v>665747.76149999991</v>
      </c>
      <c r="AJ828" s="19">
        <f t="shared" si="182"/>
        <v>68870.454000000012</v>
      </c>
      <c r="AK828" s="20">
        <f t="shared" si="183"/>
        <v>596877.30749999988</v>
      </c>
    </row>
    <row r="829" spans="2:37" s="3" customFormat="1" ht="42.75" hidden="1" customHeight="1" outlineLevel="1" x14ac:dyDescent="0.2">
      <c r="B829" s="15" t="s">
        <v>1109</v>
      </c>
      <c r="C829" s="16" t="s">
        <v>44</v>
      </c>
      <c r="D829" s="17">
        <v>180</v>
      </c>
      <c r="E829" s="10" t="s">
        <v>981</v>
      </c>
      <c r="F829" s="10" t="s">
        <v>86</v>
      </c>
      <c r="G829" s="21">
        <v>55989</v>
      </c>
      <c r="H829" s="18">
        <f>IFERROR(INDEX(#REF!,MATCH(G829,#REF!,0)),G829)</f>
        <v>55989</v>
      </c>
      <c r="I829" s="11"/>
      <c r="J829" s="11" t="s">
        <v>1002</v>
      </c>
      <c r="K829" s="11"/>
      <c r="L829" s="11" t="s">
        <v>1211</v>
      </c>
      <c r="M829" s="11" t="s">
        <v>1259</v>
      </c>
      <c r="N829" s="19">
        <v>160514.53</v>
      </c>
      <c r="O829" s="19">
        <v>168443.19</v>
      </c>
      <c r="P829" s="19">
        <v>168443.19</v>
      </c>
      <c r="Q829" s="19">
        <v>3743.19</v>
      </c>
      <c r="R829" s="13">
        <f t="shared" si="170"/>
        <v>164700</v>
      </c>
      <c r="S829" s="11"/>
      <c r="T829" s="19">
        <v>6550.6</v>
      </c>
      <c r="U829" s="11"/>
      <c r="V829" s="19">
        <v>168443.19</v>
      </c>
      <c r="W829" s="19">
        <v>10293.790000000001</v>
      </c>
      <c r="X829" s="19">
        <v>158149.4</v>
      </c>
      <c r="Y829" s="19">
        <f t="shared" si="171"/>
        <v>935.79550000000006</v>
      </c>
      <c r="Z829" s="19">
        <f t="shared" si="172"/>
        <v>11229.577499999999</v>
      </c>
      <c r="AA829" s="19">
        <f t="shared" si="173"/>
        <v>153470.42249999999</v>
      </c>
      <c r="AB829" s="19">
        <f t="shared" si="174"/>
        <v>11229.546</v>
      </c>
      <c r="AC829" s="19">
        <f t="shared" si="175"/>
        <v>142240.87649999998</v>
      </c>
      <c r="AD829" s="19">
        <f t="shared" si="176"/>
        <v>11229.546</v>
      </c>
      <c r="AE829" s="19">
        <f t="shared" si="177"/>
        <v>131011.33049999998</v>
      </c>
      <c r="AF829" s="19">
        <f t="shared" si="178"/>
        <v>11229.546</v>
      </c>
      <c r="AG829" s="19">
        <f t="shared" si="179"/>
        <v>119781.78449999998</v>
      </c>
      <c r="AH829" s="19">
        <f t="shared" si="180"/>
        <v>11229.546</v>
      </c>
      <c r="AI829" s="19">
        <f t="shared" si="181"/>
        <v>108552.23849999998</v>
      </c>
      <c r="AJ829" s="19">
        <f t="shared" si="182"/>
        <v>11229.546</v>
      </c>
      <c r="AK829" s="20">
        <f t="shared" si="183"/>
        <v>97322.692499999976</v>
      </c>
    </row>
    <row r="830" spans="2:37" s="3" customFormat="1" ht="53.25" hidden="1" customHeight="1" outlineLevel="1" x14ac:dyDescent="0.2">
      <c r="B830" s="15" t="s">
        <v>1110</v>
      </c>
      <c r="C830" s="16" t="s">
        <v>44</v>
      </c>
      <c r="D830" s="17">
        <v>120</v>
      </c>
      <c r="E830" s="10" t="s">
        <v>150</v>
      </c>
      <c r="F830" s="10"/>
      <c r="G830" s="11" t="s">
        <v>1111</v>
      </c>
      <c r="H830" s="18" t="str">
        <f>IFERROR(INDEX(#REF!,MATCH(G830,#REF!,0)),G830)</f>
        <v>КР033000000636-УК</v>
      </c>
      <c r="I830" s="11" t="s">
        <v>13</v>
      </c>
      <c r="J830" s="11" t="s">
        <v>1112</v>
      </c>
      <c r="K830" s="11"/>
      <c r="L830" s="11" t="s">
        <v>13</v>
      </c>
      <c r="M830" s="11">
        <v>0</v>
      </c>
      <c r="N830" s="19">
        <v>3265783.02</v>
      </c>
      <c r="O830" s="19">
        <v>3265783.02</v>
      </c>
      <c r="P830" s="19">
        <v>3265783.02</v>
      </c>
      <c r="Q830" s="19">
        <v>108859.44</v>
      </c>
      <c r="R830" s="13">
        <f t="shared" si="170"/>
        <v>3156923.58</v>
      </c>
      <c r="S830" s="11"/>
      <c r="T830" s="19">
        <v>190504.02</v>
      </c>
      <c r="U830" s="11"/>
      <c r="V830" s="19">
        <v>3265783.02</v>
      </c>
      <c r="W830" s="19">
        <v>299363.46000000002</v>
      </c>
      <c r="X830" s="19">
        <v>2966419.56</v>
      </c>
      <c r="Y830" s="19">
        <f t="shared" si="171"/>
        <v>27214.858499999998</v>
      </c>
      <c r="Z830" s="19">
        <f t="shared" si="172"/>
        <v>326578.3125</v>
      </c>
      <c r="AA830" s="19">
        <f t="shared" si="173"/>
        <v>2830345.2675000001</v>
      </c>
      <c r="AB830" s="19">
        <f t="shared" si="174"/>
        <v>326578.30199999997</v>
      </c>
      <c r="AC830" s="19">
        <f t="shared" si="175"/>
        <v>2503766.9654999999</v>
      </c>
      <c r="AD830" s="19">
        <f t="shared" si="176"/>
        <v>326578.30199999997</v>
      </c>
      <c r="AE830" s="19">
        <f t="shared" si="177"/>
        <v>2177188.6634999998</v>
      </c>
      <c r="AF830" s="19">
        <f t="shared" si="178"/>
        <v>326578.30199999997</v>
      </c>
      <c r="AG830" s="19">
        <f t="shared" si="179"/>
        <v>1850610.3614999999</v>
      </c>
      <c r="AH830" s="19">
        <f t="shared" si="180"/>
        <v>326578.30199999997</v>
      </c>
      <c r="AI830" s="19">
        <f t="shared" si="181"/>
        <v>1524032.0595</v>
      </c>
      <c r="AJ830" s="19">
        <f t="shared" si="182"/>
        <v>326578.30199999997</v>
      </c>
      <c r="AK830" s="20">
        <f t="shared" si="183"/>
        <v>1197453.7575000001</v>
      </c>
    </row>
    <row r="831" spans="2:37" s="3" customFormat="1" ht="74.25" hidden="1" customHeight="1" outlineLevel="1" x14ac:dyDescent="0.2">
      <c r="B831" s="15" t="s">
        <v>1113</v>
      </c>
      <c r="C831" s="16" t="s">
        <v>44</v>
      </c>
      <c r="D831" s="17">
        <v>120</v>
      </c>
      <c r="E831" s="10" t="s">
        <v>277</v>
      </c>
      <c r="F831" s="10"/>
      <c r="G831" s="11" t="s">
        <v>1114</v>
      </c>
      <c r="H831" s="18" t="str">
        <f>IFERROR(INDEX(#REF!,MATCH(G831,#REF!,0)),G831)</f>
        <v>КР8064-УК ВГОК/1</v>
      </c>
      <c r="I831" s="11" t="s">
        <v>13</v>
      </c>
      <c r="J831" s="11" t="s">
        <v>1112</v>
      </c>
      <c r="K831" s="11"/>
      <c r="L831" s="11" t="s">
        <v>13</v>
      </c>
      <c r="M831" s="11">
        <v>0</v>
      </c>
      <c r="N831" s="19">
        <v>586535.65</v>
      </c>
      <c r="O831" s="19">
        <v>586535.65</v>
      </c>
      <c r="P831" s="19">
        <v>586535.65</v>
      </c>
      <c r="Q831" s="19">
        <v>19551.2</v>
      </c>
      <c r="R831" s="13">
        <f t="shared" si="170"/>
        <v>566984.45000000007</v>
      </c>
      <c r="S831" s="11"/>
      <c r="T831" s="19">
        <v>34214.6</v>
      </c>
      <c r="U831" s="11"/>
      <c r="V831" s="19">
        <v>586535.65</v>
      </c>
      <c r="W831" s="19">
        <v>53765.8</v>
      </c>
      <c r="X831" s="19">
        <v>532769.85</v>
      </c>
      <c r="Y831" s="19">
        <f t="shared" si="171"/>
        <v>4887.7970833333338</v>
      </c>
      <c r="Z831" s="19">
        <f t="shared" si="172"/>
        <v>58653.585416666669</v>
      </c>
      <c r="AA831" s="19">
        <f t="shared" si="173"/>
        <v>508330.86458333337</v>
      </c>
      <c r="AB831" s="19">
        <f t="shared" si="174"/>
        <v>58653.565000000002</v>
      </c>
      <c r="AC831" s="19">
        <f t="shared" si="175"/>
        <v>449677.29958333337</v>
      </c>
      <c r="AD831" s="19">
        <f t="shared" si="176"/>
        <v>58653.565000000002</v>
      </c>
      <c r="AE831" s="19">
        <f t="shared" si="177"/>
        <v>391023.73458333337</v>
      </c>
      <c r="AF831" s="19">
        <f t="shared" si="178"/>
        <v>58653.565000000002</v>
      </c>
      <c r="AG831" s="19">
        <f t="shared" si="179"/>
        <v>332370.16958333337</v>
      </c>
      <c r="AH831" s="19">
        <f t="shared" si="180"/>
        <v>58653.565000000002</v>
      </c>
      <c r="AI831" s="19">
        <f t="shared" si="181"/>
        <v>273716.60458333336</v>
      </c>
      <c r="AJ831" s="19">
        <f t="shared" si="182"/>
        <v>58653.565000000002</v>
      </c>
      <c r="AK831" s="20">
        <f t="shared" si="183"/>
        <v>215063.03958333336</v>
      </c>
    </row>
    <row r="832" spans="2:37" s="3" customFormat="1" ht="42.75" hidden="1" customHeight="1" outlineLevel="1" x14ac:dyDescent="0.2">
      <c r="B832" s="15" t="s">
        <v>1115</v>
      </c>
      <c r="C832" s="16" t="s">
        <v>44</v>
      </c>
      <c r="D832" s="17">
        <v>120</v>
      </c>
      <c r="E832" s="10" t="s">
        <v>292</v>
      </c>
      <c r="F832" s="10"/>
      <c r="G832" s="11" t="s">
        <v>1116</v>
      </c>
      <c r="H832" s="18" t="str">
        <f>IFERROR(INDEX(#REF!,MATCH(G832,#REF!,0)),G832)</f>
        <v>КР33000000009-УК/1</v>
      </c>
      <c r="I832" s="11" t="s">
        <v>13</v>
      </c>
      <c r="J832" s="11" t="s">
        <v>1112</v>
      </c>
      <c r="K832" s="11"/>
      <c r="L832" s="11" t="s">
        <v>13</v>
      </c>
      <c r="M832" s="11">
        <v>0</v>
      </c>
      <c r="N832" s="19">
        <v>772593.88</v>
      </c>
      <c r="O832" s="19">
        <v>772593.88</v>
      </c>
      <c r="P832" s="19">
        <v>772593.88</v>
      </c>
      <c r="Q832" s="19">
        <v>25753.119999999999</v>
      </c>
      <c r="R832" s="13">
        <f t="shared" si="170"/>
        <v>746840.76</v>
      </c>
      <c r="S832" s="11"/>
      <c r="T832" s="19">
        <v>45067.96</v>
      </c>
      <c r="U832" s="11"/>
      <c r="V832" s="19">
        <v>772593.88</v>
      </c>
      <c r="W832" s="19">
        <v>70821.08</v>
      </c>
      <c r="X832" s="19">
        <v>701772.80000000005</v>
      </c>
      <c r="Y832" s="19">
        <f t="shared" si="171"/>
        <v>6438.2823333333336</v>
      </c>
      <c r="Z832" s="19">
        <f t="shared" si="172"/>
        <v>77259.371666666673</v>
      </c>
      <c r="AA832" s="19">
        <f t="shared" si="173"/>
        <v>669581.38833333331</v>
      </c>
      <c r="AB832" s="19">
        <f t="shared" si="174"/>
        <v>77259.388000000006</v>
      </c>
      <c r="AC832" s="19">
        <f t="shared" si="175"/>
        <v>592322.00033333327</v>
      </c>
      <c r="AD832" s="19">
        <f t="shared" si="176"/>
        <v>77259.388000000006</v>
      </c>
      <c r="AE832" s="19">
        <f t="shared" si="177"/>
        <v>515062.61233333324</v>
      </c>
      <c r="AF832" s="19">
        <f t="shared" si="178"/>
        <v>77259.388000000006</v>
      </c>
      <c r="AG832" s="19">
        <f t="shared" si="179"/>
        <v>437803.2243333332</v>
      </c>
      <c r="AH832" s="19">
        <f t="shared" si="180"/>
        <v>77259.388000000006</v>
      </c>
      <c r="AI832" s="19">
        <f t="shared" si="181"/>
        <v>360543.83633333317</v>
      </c>
      <c r="AJ832" s="19">
        <f t="shared" si="182"/>
        <v>77259.388000000006</v>
      </c>
      <c r="AK832" s="20">
        <f t="shared" si="183"/>
        <v>283284.44833333313</v>
      </c>
    </row>
    <row r="833" spans="2:37" s="3" customFormat="1" ht="42.75" hidden="1" customHeight="1" outlineLevel="1" x14ac:dyDescent="0.2">
      <c r="B833" s="15" t="s">
        <v>1117</v>
      </c>
      <c r="C833" s="16" t="s">
        <v>44</v>
      </c>
      <c r="D833" s="17">
        <v>120</v>
      </c>
      <c r="E833" s="10" t="s">
        <v>986</v>
      </c>
      <c r="F833" s="10"/>
      <c r="G833" s="11" t="s">
        <v>1118</v>
      </c>
      <c r="H833" s="18" t="str">
        <f>IFERROR(INDEX(#REF!,MATCH(G833,#REF!,0)),G833)</f>
        <v>КР00000673</v>
      </c>
      <c r="I833" s="11" t="s">
        <v>13</v>
      </c>
      <c r="J833" s="11" t="s">
        <v>1112</v>
      </c>
      <c r="K833" s="11"/>
      <c r="L833" s="11" t="s">
        <v>13</v>
      </c>
      <c r="M833" s="11" t="e">
        <v>#N/A</v>
      </c>
      <c r="N833" s="19">
        <v>185215.92</v>
      </c>
      <c r="O833" s="19">
        <v>185215.92</v>
      </c>
      <c r="P833" s="19">
        <v>185215.92</v>
      </c>
      <c r="Q833" s="19">
        <v>6173.88</v>
      </c>
      <c r="R833" s="13">
        <f t="shared" si="170"/>
        <v>179042.04</v>
      </c>
      <c r="S833" s="11"/>
      <c r="T833" s="19">
        <v>10804.29</v>
      </c>
      <c r="U833" s="11"/>
      <c r="V833" s="19">
        <v>185215.92</v>
      </c>
      <c r="W833" s="19">
        <v>16978.169999999998</v>
      </c>
      <c r="X833" s="19">
        <v>168237.75</v>
      </c>
      <c r="Y833" s="19">
        <f t="shared" si="171"/>
        <v>1543.4660000000001</v>
      </c>
      <c r="Z833" s="19">
        <f t="shared" si="172"/>
        <v>18521.620000000003</v>
      </c>
      <c r="AA833" s="19">
        <f t="shared" si="173"/>
        <v>160520.42000000001</v>
      </c>
      <c r="AB833" s="19">
        <f t="shared" si="174"/>
        <v>18521.592000000001</v>
      </c>
      <c r="AC833" s="19">
        <f t="shared" si="175"/>
        <v>141998.82800000001</v>
      </c>
      <c r="AD833" s="19">
        <f t="shared" si="176"/>
        <v>18521.592000000001</v>
      </c>
      <c r="AE833" s="19">
        <f t="shared" si="177"/>
        <v>123477.236</v>
      </c>
      <c r="AF833" s="19">
        <f t="shared" si="178"/>
        <v>18521.592000000001</v>
      </c>
      <c r="AG833" s="19">
        <f t="shared" si="179"/>
        <v>104955.644</v>
      </c>
      <c r="AH833" s="19">
        <f t="shared" si="180"/>
        <v>18521.592000000001</v>
      </c>
      <c r="AI833" s="19">
        <f t="shared" si="181"/>
        <v>86434.051999999996</v>
      </c>
      <c r="AJ833" s="19">
        <f t="shared" si="182"/>
        <v>18521.592000000001</v>
      </c>
      <c r="AK833" s="20">
        <f t="shared" si="183"/>
        <v>67912.459999999992</v>
      </c>
    </row>
    <row r="834" spans="2:37" s="3" customFormat="1" ht="42.75" hidden="1" customHeight="1" outlineLevel="1" x14ac:dyDescent="0.2">
      <c r="B834" s="15" t="s">
        <v>1119</v>
      </c>
      <c r="C834" s="16" t="s">
        <v>44</v>
      </c>
      <c r="D834" s="17">
        <v>180</v>
      </c>
      <c r="E834" s="10" t="s">
        <v>981</v>
      </c>
      <c r="F834" s="10" t="s">
        <v>86</v>
      </c>
      <c r="G834" s="21">
        <v>56051</v>
      </c>
      <c r="H834" s="18">
        <f>IFERROR(INDEX(#REF!,MATCH(G834,#REF!,0)),G834)</f>
        <v>56051</v>
      </c>
      <c r="I834" s="11"/>
      <c r="J834" s="11" t="s">
        <v>1120</v>
      </c>
      <c r="K834" s="11"/>
      <c r="L834" s="11" t="s">
        <v>1211</v>
      </c>
      <c r="M834" s="11" t="s">
        <v>1212</v>
      </c>
      <c r="N834" s="19">
        <v>629139.72</v>
      </c>
      <c r="O834" s="19">
        <v>820983.05</v>
      </c>
      <c r="P834" s="19">
        <v>820983.05</v>
      </c>
      <c r="Q834" s="19">
        <v>13683.05</v>
      </c>
      <c r="R834" s="13">
        <f t="shared" si="170"/>
        <v>807300</v>
      </c>
      <c r="S834" s="11"/>
      <c r="T834" s="19">
        <v>31927.14</v>
      </c>
      <c r="U834" s="11"/>
      <c r="V834" s="19">
        <v>820983.05</v>
      </c>
      <c r="W834" s="19">
        <v>45610.19</v>
      </c>
      <c r="X834" s="19">
        <v>775372.86</v>
      </c>
      <c r="Y834" s="19">
        <f t="shared" si="171"/>
        <v>4561.0169444444446</v>
      </c>
      <c r="Z834" s="19">
        <f t="shared" si="172"/>
        <v>54732.224722222221</v>
      </c>
      <c r="AA834" s="19">
        <f t="shared" si="173"/>
        <v>752567.77527777781</v>
      </c>
      <c r="AB834" s="19">
        <f t="shared" si="174"/>
        <v>54732.203333333338</v>
      </c>
      <c r="AC834" s="19">
        <f t="shared" si="175"/>
        <v>697835.57194444444</v>
      </c>
      <c r="AD834" s="19">
        <f t="shared" si="176"/>
        <v>54732.203333333338</v>
      </c>
      <c r="AE834" s="19">
        <f t="shared" si="177"/>
        <v>643103.36861111107</v>
      </c>
      <c r="AF834" s="19">
        <f t="shared" si="178"/>
        <v>54732.203333333338</v>
      </c>
      <c r="AG834" s="19">
        <f t="shared" si="179"/>
        <v>588371.16527777771</v>
      </c>
      <c r="AH834" s="19">
        <f t="shared" si="180"/>
        <v>54732.203333333338</v>
      </c>
      <c r="AI834" s="19">
        <f t="shared" si="181"/>
        <v>533638.96194444434</v>
      </c>
      <c r="AJ834" s="19">
        <f t="shared" si="182"/>
        <v>54732.203333333338</v>
      </c>
      <c r="AK834" s="20">
        <f t="shared" si="183"/>
        <v>478906.75861111097</v>
      </c>
    </row>
    <row r="835" spans="2:37" s="3" customFormat="1" ht="42.75" hidden="1" customHeight="1" outlineLevel="1" x14ac:dyDescent="0.2">
      <c r="B835" s="15" t="s">
        <v>1121</v>
      </c>
      <c r="C835" s="16" t="s">
        <v>44</v>
      </c>
      <c r="D835" s="17">
        <v>180</v>
      </c>
      <c r="E835" s="10" t="s">
        <v>981</v>
      </c>
      <c r="F835" s="10" t="s">
        <v>86</v>
      </c>
      <c r="G835" s="21">
        <v>56052</v>
      </c>
      <c r="H835" s="18">
        <f>IFERROR(INDEX(#REF!,MATCH(G835,#REF!,0)),G835)</f>
        <v>56052</v>
      </c>
      <c r="I835" s="11"/>
      <c r="J835" s="11" t="s">
        <v>1120</v>
      </c>
      <c r="K835" s="11"/>
      <c r="L835" s="11" t="s">
        <v>1211</v>
      </c>
      <c r="M835" s="11" t="s">
        <v>1212</v>
      </c>
      <c r="N835" s="19">
        <v>204238.32</v>
      </c>
      <c r="O835" s="19">
        <v>266542.38</v>
      </c>
      <c r="P835" s="19">
        <v>266542.38</v>
      </c>
      <c r="Q835" s="19">
        <v>4442.38</v>
      </c>
      <c r="R835" s="13">
        <f t="shared" si="170"/>
        <v>262100</v>
      </c>
      <c r="S835" s="11"/>
      <c r="T835" s="19">
        <v>10365.530000000001</v>
      </c>
      <c r="U835" s="11"/>
      <c r="V835" s="19">
        <v>266542.38</v>
      </c>
      <c r="W835" s="19">
        <v>14807.91</v>
      </c>
      <c r="X835" s="19">
        <v>251734.47</v>
      </c>
      <c r="Y835" s="19">
        <f t="shared" si="171"/>
        <v>1480.7909999999999</v>
      </c>
      <c r="Z835" s="19">
        <f t="shared" si="172"/>
        <v>17769.485000000001</v>
      </c>
      <c r="AA835" s="19">
        <f t="shared" si="173"/>
        <v>244330.51500000001</v>
      </c>
      <c r="AB835" s="19">
        <f t="shared" si="174"/>
        <v>17769.491999999998</v>
      </c>
      <c r="AC835" s="19">
        <f t="shared" si="175"/>
        <v>226561.02300000002</v>
      </c>
      <c r="AD835" s="19">
        <f t="shared" si="176"/>
        <v>17769.491999999998</v>
      </c>
      <c r="AE835" s="19">
        <f t="shared" si="177"/>
        <v>208791.53100000002</v>
      </c>
      <c r="AF835" s="19">
        <f t="shared" si="178"/>
        <v>17769.491999999998</v>
      </c>
      <c r="AG835" s="19">
        <f t="shared" si="179"/>
        <v>191022.03900000002</v>
      </c>
      <c r="AH835" s="19">
        <f t="shared" si="180"/>
        <v>17769.491999999998</v>
      </c>
      <c r="AI835" s="19">
        <f t="shared" si="181"/>
        <v>173252.54700000002</v>
      </c>
      <c r="AJ835" s="19">
        <f t="shared" si="182"/>
        <v>17769.491999999998</v>
      </c>
      <c r="AK835" s="20">
        <f t="shared" si="183"/>
        <v>155483.05500000002</v>
      </c>
    </row>
    <row r="836" spans="2:37" s="3" customFormat="1" ht="42.75" hidden="1" customHeight="1" outlineLevel="1" x14ac:dyDescent="0.2">
      <c r="B836" s="15" t="s">
        <v>1122</v>
      </c>
      <c r="C836" s="16" t="s">
        <v>44</v>
      </c>
      <c r="D836" s="17">
        <v>180</v>
      </c>
      <c r="E836" s="10" t="s">
        <v>981</v>
      </c>
      <c r="F836" s="10" t="s">
        <v>86</v>
      </c>
      <c r="G836" s="21">
        <v>56046</v>
      </c>
      <c r="H836" s="18">
        <f>IFERROR(INDEX(#REF!,MATCH(G836,#REF!,0)),G836)</f>
        <v>56046</v>
      </c>
      <c r="I836" s="11"/>
      <c r="J836" s="11" t="s">
        <v>1120</v>
      </c>
      <c r="K836" s="11"/>
      <c r="L836" s="11" t="s">
        <v>1211</v>
      </c>
      <c r="M836" s="11" t="s">
        <v>1212</v>
      </c>
      <c r="N836" s="19">
        <v>514332.1</v>
      </c>
      <c r="O836" s="19">
        <v>1915932.2</v>
      </c>
      <c r="P836" s="19">
        <v>1915932.2</v>
      </c>
      <c r="Q836" s="19">
        <v>31932.2</v>
      </c>
      <c r="R836" s="13">
        <f t="shared" si="170"/>
        <v>1884000</v>
      </c>
      <c r="S836" s="11"/>
      <c r="T836" s="19">
        <v>74508.490000000005</v>
      </c>
      <c r="U836" s="11"/>
      <c r="V836" s="19">
        <v>1915932.2</v>
      </c>
      <c r="W836" s="19">
        <v>106440.69</v>
      </c>
      <c r="X836" s="19">
        <v>1809491.51</v>
      </c>
      <c r="Y836" s="19">
        <f t="shared" si="171"/>
        <v>10644.067777777778</v>
      </c>
      <c r="Z836" s="19">
        <f t="shared" si="172"/>
        <v>127728.82888888889</v>
      </c>
      <c r="AA836" s="19">
        <f t="shared" si="173"/>
        <v>1756271.1711111111</v>
      </c>
      <c r="AB836" s="19">
        <f t="shared" si="174"/>
        <v>127728.81333333334</v>
      </c>
      <c r="AC836" s="19">
        <f t="shared" si="175"/>
        <v>1628542.3577777778</v>
      </c>
      <c r="AD836" s="19">
        <f t="shared" si="176"/>
        <v>127728.81333333334</v>
      </c>
      <c r="AE836" s="19">
        <f t="shared" si="177"/>
        <v>1500813.5444444446</v>
      </c>
      <c r="AF836" s="19">
        <f t="shared" si="178"/>
        <v>127728.81333333334</v>
      </c>
      <c r="AG836" s="19">
        <f t="shared" si="179"/>
        <v>1373084.7311111114</v>
      </c>
      <c r="AH836" s="19">
        <f t="shared" si="180"/>
        <v>127728.81333333334</v>
      </c>
      <c r="AI836" s="19">
        <f t="shared" si="181"/>
        <v>1245355.9177777781</v>
      </c>
      <c r="AJ836" s="19">
        <f t="shared" si="182"/>
        <v>127728.81333333334</v>
      </c>
      <c r="AK836" s="20">
        <f t="shared" si="183"/>
        <v>1117627.1044444449</v>
      </c>
    </row>
    <row r="837" spans="2:37" s="3" customFormat="1" ht="42.75" hidden="1" customHeight="1" outlineLevel="1" x14ac:dyDescent="0.2">
      <c r="B837" s="15" t="s">
        <v>1123</v>
      </c>
      <c r="C837" s="16" t="s">
        <v>44</v>
      </c>
      <c r="D837" s="17">
        <v>180</v>
      </c>
      <c r="E837" s="10" t="s">
        <v>981</v>
      </c>
      <c r="F837" s="10" t="s">
        <v>86</v>
      </c>
      <c r="G837" s="21">
        <v>56049</v>
      </c>
      <c r="H837" s="18">
        <f>IFERROR(INDEX(#REF!,MATCH(G837,#REF!,0)),G837)</f>
        <v>56049</v>
      </c>
      <c r="I837" s="11"/>
      <c r="J837" s="11" t="s">
        <v>1120</v>
      </c>
      <c r="K837" s="11"/>
      <c r="L837" s="11" t="s">
        <v>1312</v>
      </c>
      <c r="M837" s="11" t="s">
        <v>1212</v>
      </c>
      <c r="N837" s="19">
        <v>4746888.32</v>
      </c>
      <c r="O837" s="19">
        <v>18198813.539999999</v>
      </c>
      <c r="P837" s="19">
        <v>18198813.539999999</v>
      </c>
      <c r="Q837" s="19">
        <v>303313.53999999998</v>
      </c>
      <c r="R837" s="13">
        <f t="shared" si="170"/>
        <v>17895500</v>
      </c>
      <c r="S837" s="11"/>
      <c r="T837" s="19">
        <v>707731.64</v>
      </c>
      <c r="U837" s="11"/>
      <c r="V837" s="19">
        <v>18198813.539999999</v>
      </c>
      <c r="W837" s="19">
        <v>1011045.18</v>
      </c>
      <c r="X837" s="19">
        <v>17187768.359999999</v>
      </c>
      <c r="Y837" s="19">
        <f t="shared" si="171"/>
        <v>101104.51966666666</v>
      </c>
      <c r="Z837" s="19">
        <f t="shared" si="172"/>
        <v>1213254.2383333333</v>
      </c>
      <c r="AA837" s="19">
        <f t="shared" si="173"/>
        <v>16682245.761666667</v>
      </c>
      <c r="AB837" s="19">
        <f t="shared" si="174"/>
        <v>1213254.236</v>
      </c>
      <c r="AC837" s="19">
        <f t="shared" si="175"/>
        <v>15468991.525666667</v>
      </c>
      <c r="AD837" s="19">
        <f t="shared" si="176"/>
        <v>1213254.236</v>
      </c>
      <c r="AE837" s="19">
        <f t="shared" si="177"/>
        <v>14255737.289666668</v>
      </c>
      <c r="AF837" s="19">
        <f t="shared" si="178"/>
        <v>1213254.236</v>
      </c>
      <c r="AG837" s="19">
        <f t="shared" si="179"/>
        <v>13042483.053666668</v>
      </c>
      <c r="AH837" s="19">
        <f t="shared" si="180"/>
        <v>1213254.236</v>
      </c>
      <c r="AI837" s="19">
        <f t="shared" si="181"/>
        <v>11829228.817666668</v>
      </c>
      <c r="AJ837" s="19">
        <f t="shared" si="182"/>
        <v>1213254.236</v>
      </c>
      <c r="AK837" s="20">
        <f t="shared" si="183"/>
        <v>10615974.581666669</v>
      </c>
    </row>
    <row r="838" spans="2:37" s="3" customFormat="1" ht="42.75" hidden="1" customHeight="1" outlineLevel="1" x14ac:dyDescent="0.2">
      <c r="B838" s="15" t="s">
        <v>1124</v>
      </c>
      <c r="C838" s="16" t="s">
        <v>44</v>
      </c>
      <c r="D838" s="17">
        <v>180</v>
      </c>
      <c r="E838" s="10" t="s">
        <v>981</v>
      </c>
      <c r="F838" s="10" t="s">
        <v>86</v>
      </c>
      <c r="G838" s="21">
        <v>56050</v>
      </c>
      <c r="H838" s="18">
        <f>IFERROR(INDEX(#REF!,MATCH(G838,#REF!,0)),G838)</f>
        <v>56050</v>
      </c>
      <c r="I838" s="11"/>
      <c r="J838" s="11" t="s">
        <v>1120</v>
      </c>
      <c r="K838" s="11"/>
      <c r="L838" s="11" t="s">
        <v>1312</v>
      </c>
      <c r="M838" s="11" t="s">
        <v>1212</v>
      </c>
      <c r="N838" s="19">
        <v>1207486.96</v>
      </c>
      <c r="O838" s="19">
        <v>4629355.92</v>
      </c>
      <c r="P838" s="19">
        <v>4629355.92</v>
      </c>
      <c r="Q838" s="19">
        <v>77155.92</v>
      </c>
      <c r="R838" s="13">
        <f t="shared" si="170"/>
        <v>4552200</v>
      </c>
      <c r="S838" s="11"/>
      <c r="T838" s="19">
        <v>180030.48</v>
      </c>
      <c r="U838" s="11"/>
      <c r="V838" s="19">
        <v>4629355.92</v>
      </c>
      <c r="W838" s="19">
        <v>257186.4</v>
      </c>
      <c r="X838" s="19">
        <v>4372169.5199999996</v>
      </c>
      <c r="Y838" s="19">
        <f t="shared" si="171"/>
        <v>25718.644</v>
      </c>
      <c r="Z838" s="19">
        <f t="shared" si="172"/>
        <v>308623.7</v>
      </c>
      <c r="AA838" s="19">
        <f t="shared" si="173"/>
        <v>4243576.3</v>
      </c>
      <c r="AB838" s="19">
        <f t="shared" si="174"/>
        <v>308623.728</v>
      </c>
      <c r="AC838" s="19">
        <f t="shared" si="175"/>
        <v>3934952.5719999997</v>
      </c>
      <c r="AD838" s="19">
        <f t="shared" si="176"/>
        <v>308623.728</v>
      </c>
      <c r="AE838" s="19">
        <f t="shared" si="177"/>
        <v>3626328.8439999996</v>
      </c>
      <c r="AF838" s="19">
        <f t="shared" si="178"/>
        <v>308623.728</v>
      </c>
      <c r="AG838" s="19">
        <f t="shared" si="179"/>
        <v>3317705.1159999995</v>
      </c>
      <c r="AH838" s="19">
        <f t="shared" si="180"/>
        <v>308623.728</v>
      </c>
      <c r="AI838" s="19">
        <f t="shared" si="181"/>
        <v>3009081.3879999993</v>
      </c>
      <c r="AJ838" s="19">
        <f t="shared" si="182"/>
        <v>308623.728</v>
      </c>
      <c r="AK838" s="20">
        <f t="shared" si="183"/>
        <v>2700457.6599999992</v>
      </c>
    </row>
    <row r="839" spans="2:37" s="3" customFormat="1" ht="53.25" hidden="1" customHeight="1" outlineLevel="1" x14ac:dyDescent="0.2">
      <c r="B839" s="15" t="s">
        <v>1125</v>
      </c>
      <c r="C839" s="16" t="s">
        <v>44</v>
      </c>
      <c r="D839" s="17">
        <v>240</v>
      </c>
      <c r="E839" s="10" t="s">
        <v>973</v>
      </c>
      <c r="F839" s="10" t="s">
        <v>81</v>
      </c>
      <c r="G839" s="21">
        <v>56055</v>
      </c>
      <c r="H839" s="18">
        <f>IFERROR(INDEX(#REF!,MATCH(G839,#REF!,0)),G839)</f>
        <v>56055</v>
      </c>
      <c r="I839" s="11"/>
      <c r="J839" s="11" t="s">
        <v>1120</v>
      </c>
      <c r="K839" s="11"/>
      <c r="L839" s="11" t="s">
        <v>1211</v>
      </c>
      <c r="M839" s="11">
        <v>0</v>
      </c>
      <c r="N839" s="19">
        <v>110491.01</v>
      </c>
      <c r="O839" s="19">
        <v>294683.55</v>
      </c>
      <c r="P839" s="19">
        <v>294683.55</v>
      </c>
      <c r="Q839" s="19">
        <v>3683.55</v>
      </c>
      <c r="R839" s="13">
        <f t="shared" si="170"/>
        <v>291000</v>
      </c>
      <c r="S839" s="11"/>
      <c r="T839" s="19">
        <v>8594.9500000000007</v>
      </c>
      <c r="U839" s="11"/>
      <c r="V839" s="19">
        <v>294683.55</v>
      </c>
      <c r="W839" s="19">
        <v>12278.5</v>
      </c>
      <c r="X839" s="19">
        <v>282405.05</v>
      </c>
      <c r="Y839" s="19">
        <f t="shared" si="171"/>
        <v>1227.848125</v>
      </c>
      <c r="Z839" s="19">
        <f t="shared" si="172"/>
        <v>14734.190625000001</v>
      </c>
      <c r="AA839" s="19">
        <f t="shared" si="173"/>
        <v>276265.80937500001</v>
      </c>
      <c r="AB839" s="19">
        <f t="shared" si="174"/>
        <v>14734.1775</v>
      </c>
      <c r="AC839" s="19">
        <f t="shared" si="175"/>
        <v>261531.63187500002</v>
      </c>
      <c r="AD839" s="19">
        <f t="shared" si="176"/>
        <v>14734.1775</v>
      </c>
      <c r="AE839" s="19">
        <f t="shared" si="177"/>
        <v>246797.45437500003</v>
      </c>
      <c r="AF839" s="19">
        <f t="shared" si="178"/>
        <v>14734.1775</v>
      </c>
      <c r="AG839" s="19">
        <f t="shared" si="179"/>
        <v>232063.27687500004</v>
      </c>
      <c r="AH839" s="19">
        <f t="shared" si="180"/>
        <v>14734.1775</v>
      </c>
      <c r="AI839" s="19">
        <f t="shared" si="181"/>
        <v>217329.09937500005</v>
      </c>
      <c r="AJ839" s="19">
        <f t="shared" si="182"/>
        <v>14734.1775</v>
      </c>
      <c r="AK839" s="20">
        <f t="shared" si="183"/>
        <v>202594.92187500006</v>
      </c>
    </row>
    <row r="840" spans="2:37" s="3" customFormat="1" ht="53.25" hidden="1" customHeight="1" outlineLevel="1" x14ac:dyDescent="0.2">
      <c r="B840" s="15" t="s">
        <v>1126</v>
      </c>
      <c r="C840" s="16" t="s">
        <v>44</v>
      </c>
      <c r="D840" s="17">
        <v>240</v>
      </c>
      <c r="E840" s="10" t="s">
        <v>973</v>
      </c>
      <c r="F840" s="10" t="s">
        <v>81</v>
      </c>
      <c r="G840" s="21">
        <v>56056</v>
      </c>
      <c r="H840" s="18">
        <f>IFERROR(INDEX(#REF!,MATCH(G840,#REF!,0)),G840)</f>
        <v>56056</v>
      </c>
      <c r="I840" s="11"/>
      <c r="J840" s="11" t="s">
        <v>1120</v>
      </c>
      <c r="K840" s="11"/>
      <c r="L840" s="11" t="s">
        <v>1211</v>
      </c>
      <c r="M840" s="11">
        <v>0</v>
      </c>
      <c r="N840" s="19">
        <v>169849.39</v>
      </c>
      <c r="O840" s="19">
        <v>324759.52</v>
      </c>
      <c r="P840" s="19">
        <v>324759.52</v>
      </c>
      <c r="Q840" s="19">
        <v>4059.52</v>
      </c>
      <c r="R840" s="13">
        <f t="shared" si="170"/>
        <v>320700</v>
      </c>
      <c r="S840" s="11"/>
      <c r="T840" s="19">
        <v>9472.1200000000008</v>
      </c>
      <c r="U840" s="11"/>
      <c r="V840" s="19">
        <v>324759.52</v>
      </c>
      <c r="W840" s="19">
        <v>13531.64</v>
      </c>
      <c r="X840" s="19">
        <v>311227.88</v>
      </c>
      <c r="Y840" s="19">
        <f t="shared" si="171"/>
        <v>1353.1646666666668</v>
      </c>
      <c r="Z840" s="19">
        <f t="shared" si="172"/>
        <v>16237.943333333335</v>
      </c>
      <c r="AA840" s="19">
        <f t="shared" si="173"/>
        <v>304462.05666666664</v>
      </c>
      <c r="AB840" s="19">
        <f t="shared" si="174"/>
        <v>16237.976000000002</v>
      </c>
      <c r="AC840" s="19">
        <f t="shared" si="175"/>
        <v>288224.08066666662</v>
      </c>
      <c r="AD840" s="19">
        <f t="shared" si="176"/>
        <v>16237.976000000002</v>
      </c>
      <c r="AE840" s="19">
        <f t="shared" si="177"/>
        <v>271986.10466666659</v>
      </c>
      <c r="AF840" s="19">
        <f t="shared" si="178"/>
        <v>16237.976000000002</v>
      </c>
      <c r="AG840" s="19">
        <f t="shared" si="179"/>
        <v>255748.1286666666</v>
      </c>
      <c r="AH840" s="19">
        <f t="shared" si="180"/>
        <v>16237.976000000002</v>
      </c>
      <c r="AI840" s="19">
        <f t="shared" si="181"/>
        <v>239510.1526666666</v>
      </c>
      <c r="AJ840" s="19">
        <f t="shared" si="182"/>
        <v>16237.976000000002</v>
      </c>
      <c r="AK840" s="20">
        <f t="shared" si="183"/>
        <v>223272.17666666661</v>
      </c>
    </row>
    <row r="841" spans="2:37" s="3" customFormat="1" ht="53.25" hidden="1" customHeight="1" outlineLevel="1" x14ac:dyDescent="0.2">
      <c r="B841" s="15" t="s">
        <v>1127</v>
      </c>
      <c r="C841" s="16" t="s">
        <v>44</v>
      </c>
      <c r="D841" s="17">
        <v>240</v>
      </c>
      <c r="E841" s="10" t="s">
        <v>973</v>
      </c>
      <c r="F841" s="10" t="s">
        <v>81</v>
      </c>
      <c r="G841" s="21">
        <v>56057</v>
      </c>
      <c r="H841" s="18">
        <f>IFERROR(INDEX(#REF!,MATCH(G841,#REF!,0)),G841)</f>
        <v>56057</v>
      </c>
      <c r="I841" s="11"/>
      <c r="J841" s="11" t="s">
        <v>1120</v>
      </c>
      <c r="K841" s="11"/>
      <c r="L841" s="11" t="s">
        <v>1211</v>
      </c>
      <c r="M841" s="11">
        <v>0</v>
      </c>
      <c r="N841" s="19">
        <v>106494.72</v>
      </c>
      <c r="O841" s="19">
        <v>290835.46000000002</v>
      </c>
      <c r="P841" s="19">
        <v>290835.46000000002</v>
      </c>
      <c r="Q841" s="19">
        <v>3635.46</v>
      </c>
      <c r="R841" s="13">
        <f t="shared" si="170"/>
        <v>287200</v>
      </c>
      <c r="S841" s="11"/>
      <c r="T841" s="19">
        <v>8482.67</v>
      </c>
      <c r="U841" s="11"/>
      <c r="V841" s="19">
        <v>290835.46000000002</v>
      </c>
      <c r="W841" s="19">
        <v>12118.13</v>
      </c>
      <c r="X841" s="19">
        <v>278717.33</v>
      </c>
      <c r="Y841" s="19">
        <f t="shared" si="171"/>
        <v>1211.8144166666668</v>
      </c>
      <c r="Z841" s="19">
        <f t="shared" si="172"/>
        <v>14541.742083333334</v>
      </c>
      <c r="AA841" s="19">
        <f t="shared" si="173"/>
        <v>272658.25791666668</v>
      </c>
      <c r="AB841" s="19">
        <f t="shared" si="174"/>
        <v>14541.773000000001</v>
      </c>
      <c r="AC841" s="19">
        <f t="shared" si="175"/>
        <v>258116.4849166667</v>
      </c>
      <c r="AD841" s="19">
        <f t="shared" si="176"/>
        <v>14541.773000000001</v>
      </c>
      <c r="AE841" s="19">
        <f t="shared" si="177"/>
        <v>243574.71191666671</v>
      </c>
      <c r="AF841" s="19">
        <f t="shared" si="178"/>
        <v>14541.773000000001</v>
      </c>
      <c r="AG841" s="19">
        <f t="shared" si="179"/>
        <v>229032.93891666672</v>
      </c>
      <c r="AH841" s="19">
        <f t="shared" si="180"/>
        <v>14541.773000000001</v>
      </c>
      <c r="AI841" s="19">
        <f t="shared" si="181"/>
        <v>214491.16591666674</v>
      </c>
      <c r="AJ841" s="19">
        <f t="shared" si="182"/>
        <v>14541.773000000001</v>
      </c>
      <c r="AK841" s="20">
        <f t="shared" si="183"/>
        <v>199949.39291666675</v>
      </c>
    </row>
    <row r="842" spans="2:37" s="3" customFormat="1" ht="53.25" hidden="1" customHeight="1" outlineLevel="1" x14ac:dyDescent="0.2">
      <c r="B842" s="15" t="s">
        <v>1128</v>
      </c>
      <c r="C842" s="16" t="s">
        <v>44</v>
      </c>
      <c r="D842" s="17">
        <v>240</v>
      </c>
      <c r="E842" s="10" t="s">
        <v>973</v>
      </c>
      <c r="F842" s="10" t="s">
        <v>81</v>
      </c>
      <c r="G842" s="21">
        <v>56058</v>
      </c>
      <c r="H842" s="18">
        <f>IFERROR(INDEX(#REF!,MATCH(G842,#REF!,0)),G842)</f>
        <v>56058</v>
      </c>
      <c r="I842" s="11"/>
      <c r="J842" s="11" t="s">
        <v>1120</v>
      </c>
      <c r="K842" s="11"/>
      <c r="L842" s="11" t="s">
        <v>1211</v>
      </c>
      <c r="M842" s="11">
        <v>0</v>
      </c>
      <c r="N842" s="19">
        <v>106494.72</v>
      </c>
      <c r="O842" s="19">
        <v>324759.51</v>
      </c>
      <c r="P842" s="19">
        <v>324759.51</v>
      </c>
      <c r="Q842" s="19">
        <v>4059.51</v>
      </c>
      <c r="R842" s="13">
        <f t="shared" si="170"/>
        <v>320700</v>
      </c>
      <c r="S842" s="11"/>
      <c r="T842" s="19">
        <v>9472.1200000000008</v>
      </c>
      <c r="U842" s="11"/>
      <c r="V842" s="19">
        <v>324759.51</v>
      </c>
      <c r="W842" s="19">
        <v>13531.63</v>
      </c>
      <c r="X842" s="19">
        <v>311227.88</v>
      </c>
      <c r="Y842" s="19">
        <f t="shared" si="171"/>
        <v>1353.1646250000001</v>
      </c>
      <c r="Z842" s="19">
        <f t="shared" si="172"/>
        <v>16237.943125000002</v>
      </c>
      <c r="AA842" s="19">
        <f t="shared" si="173"/>
        <v>304462.05687500001</v>
      </c>
      <c r="AB842" s="19">
        <f t="shared" si="174"/>
        <v>16237.9755</v>
      </c>
      <c r="AC842" s="19">
        <f t="shared" si="175"/>
        <v>288224.08137500001</v>
      </c>
      <c r="AD842" s="19">
        <f t="shared" si="176"/>
        <v>16237.9755</v>
      </c>
      <c r="AE842" s="19">
        <f t="shared" si="177"/>
        <v>271986.10587500001</v>
      </c>
      <c r="AF842" s="19">
        <f t="shared" si="178"/>
        <v>16237.9755</v>
      </c>
      <c r="AG842" s="19">
        <f t="shared" si="179"/>
        <v>255748.13037500001</v>
      </c>
      <c r="AH842" s="19">
        <f t="shared" si="180"/>
        <v>16237.9755</v>
      </c>
      <c r="AI842" s="19">
        <f t="shared" si="181"/>
        <v>239510.15487500001</v>
      </c>
      <c r="AJ842" s="19">
        <f t="shared" si="182"/>
        <v>16237.9755</v>
      </c>
      <c r="AK842" s="20">
        <f t="shared" si="183"/>
        <v>223272.17937500001</v>
      </c>
    </row>
    <row r="843" spans="2:37" s="3" customFormat="1" ht="53.25" hidden="1" customHeight="1" outlineLevel="1" x14ac:dyDescent="0.2">
      <c r="B843" s="15" t="s">
        <v>1129</v>
      </c>
      <c r="C843" s="16" t="s">
        <v>44</v>
      </c>
      <c r="D843" s="17">
        <v>240</v>
      </c>
      <c r="E843" s="10" t="s">
        <v>973</v>
      </c>
      <c r="F843" s="10" t="s">
        <v>81</v>
      </c>
      <c r="G843" s="21">
        <v>56059</v>
      </c>
      <c r="H843" s="18">
        <f>IFERROR(INDEX(#REF!,MATCH(G843,#REF!,0)),G843)</f>
        <v>56059</v>
      </c>
      <c r="I843" s="11"/>
      <c r="J843" s="11" t="s">
        <v>1120</v>
      </c>
      <c r="K843" s="11"/>
      <c r="L843" s="11" t="s">
        <v>1211</v>
      </c>
      <c r="M843" s="11">
        <v>0</v>
      </c>
      <c r="N843" s="19">
        <v>109158.89</v>
      </c>
      <c r="O843" s="19">
        <v>325164.57</v>
      </c>
      <c r="P843" s="19">
        <v>325164.57</v>
      </c>
      <c r="Q843" s="19">
        <v>4064.57</v>
      </c>
      <c r="R843" s="13">
        <f t="shared" ref="R843:R906" si="184">P843-Q843</f>
        <v>321100</v>
      </c>
      <c r="S843" s="11"/>
      <c r="T843" s="19">
        <v>9483.9500000000007</v>
      </c>
      <c r="U843" s="11"/>
      <c r="V843" s="19">
        <v>325164.57</v>
      </c>
      <c r="W843" s="19">
        <v>13548.52</v>
      </c>
      <c r="X843" s="19">
        <v>311616.05</v>
      </c>
      <c r="Y843" s="19">
        <f t="shared" ref="Y843:Y906" si="185">O843/D843</f>
        <v>1354.8523749999999</v>
      </c>
      <c r="Z843" s="19">
        <f t="shared" si="172"/>
        <v>16258.211875000001</v>
      </c>
      <c r="AA843" s="19">
        <f t="shared" si="173"/>
        <v>304841.78812500002</v>
      </c>
      <c r="AB843" s="19">
        <f t="shared" si="174"/>
        <v>16258.228499999999</v>
      </c>
      <c r="AC843" s="19">
        <f t="shared" si="175"/>
        <v>288583.55962499999</v>
      </c>
      <c r="AD843" s="19">
        <f t="shared" si="176"/>
        <v>16258.228499999999</v>
      </c>
      <c r="AE843" s="19">
        <f t="shared" si="177"/>
        <v>272325.33112499997</v>
      </c>
      <c r="AF843" s="19">
        <f t="shared" si="178"/>
        <v>16258.228499999999</v>
      </c>
      <c r="AG843" s="19">
        <f t="shared" si="179"/>
        <v>256067.10262499997</v>
      </c>
      <c r="AH843" s="19">
        <f t="shared" si="180"/>
        <v>16258.228499999999</v>
      </c>
      <c r="AI843" s="19">
        <f t="shared" si="181"/>
        <v>239808.87412499997</v>
      </c>
      <c r="AJ843" s="19">
        <f t="shared" si="182"/>
        <v>16258.228499999999</v>
      </c>
      <c r="AK843" s="20">
        <f t="shared" si="183"/>
        <v>223550.64562499998</v>
      </c>
    </row>
    <row r="844" spans="2:37" s="3" customFormat="1" ht="53.25" hidden="1" customHeight="1" outlineLevel="1" x14ac:dyDescent="0.2">
      <c r="B844" s="15" t="s">
        <v>1130</v>
      </c>
      <c r="C844" s="16" t="s">
        <v>44</v>
      </c>
      <c r="D844" s="17">
        <v>240</v>
      </c>
      <c r="E844" s="10" t="s">
        <v>973</v>
      </c>
      <c r="F844" s="10" t="s">
        <v>81</v>
      </c>
      <c r="G844" s="21">
        <v>56060</v>
      </c>
      <c r="H844" s="18">
        <f>IFERROR(INDEX(#REF!,MATCH(G844,#REF!,0)),G844)</f>
        <v>56060</v>
      </c>
      <c r="I844" s="11"/>
      <c r="J844" s="11" t="s">
        <v>1120</v>
      </c>
      <c r="K844" s="11"/>
      <c r="L844" s="11" t="s">
        <v>1211</v>
      </c>
      <c r="M844" s="11">
        <v>0</v>
      </c>
      <c r="N844" s="19">
        <v>158455.04000000001</v>
      </c>
      <c r="O844" s="19">
        <v>444050.64</v>
      </c>
      <c r="P844" s="19">
        <v>444050.64</v>
      </c>
      <c r="Q844" s="19">
        <v>5550.64</v>
      </c>
      <c r="R844" s="13">
        <f t="shared" si="184"/>
        <v>438500</v>
      </c>
      <c r="S844" s="11"/>
      <c r="T844" s="19">
        <v>12951.47</v>
      </c>
      <c r="U844" s="11"/>
      <c r="V844" s="19">
        <v>444050.64</v>
      </c>
      <c r="W844" s="19">
        <v>18502.11</v>
      </c>
      <c r="X844" s="19">
        <v>425548.53</v>
      </c>
      <c r="Y844" s="19">
        <f t="shared" si="185"/>
        <v>1850.211</v>
      </c>
      <c r="Z844" s="19">
        <f t="shared" ref="Z844:Z882" si="186">MIN((T844+Y844*5),(P844-Q844))</f>
        <v>22202.525000000001</v>
      </c>
      <c r="AA844" s="19">
        <f t="shared" ref="AA844:AA882" si="187">P844-Q844-Z844</f>
        <v>416297.47499999998</v>
      </c>
      <c r="AB844" s="19">
        <f t="shared" ref="AB844:AB907" si="188">MIN(AA844,Y844*12)</f>
        <v>22202.531999999999</v>
      </c>
      <c r="AC844" s="19">
        <f t="shared" ref="AC844:AC907" si="189">AA844-AB844</f>
        <v>394094.94299999997</v>
      </c>
      <c r="AD844" s="19">
        <f t="shared" ref="AD844:AD907" si="190">MIN(AB844,AC844)</f>
        <v>22202.531999999999</v>
      </c>
      <c r="AE844" s="19">
        <f t="shared" ref="AE844:AE907" si="191">AC844-AD844</f>
        <v>371892.41099999996</v>
      </c>
      <c r="AF844" s="19">
        <f t="shared" ref="AF844:AF907" si="192">MIN(AD844,AE844)</f>
        <v>22202.531999999999</v>
      </c>
      <c r="AG844" s="19">
        <f t="shared" ref="AG844:AG907" si="193">AE844-AF844</f>
        <v>349689.87899999996</v>
      </c>
      <c r="AH844" s="19">
        <f t="shared" ref="AH844:AH907" si="194">MIN(AF844,AG844)</f>
        <v>22202.531999999999</v>
      </c>
      <c r="AI844" s="19">
        <f t="shared" ref="AI844:AI907" si="195">AG844-AH844</f>
        <v>327487.34699999995</v>
      </c>
      <c r="AJ844" s="19">
        <f t="shared" ref="AJ844:AJ907" si="196">MIN(AH844,AI844)</f>
        <v>22202.531999999999</v>
      </c>
      <c r="AK844" s="20">
        <f t="shared" ref="AK844:AK907" si="197">AI844-AJ844</f>
        <v>305284.81499999994</v>
      </c>
    </row>
    <row r="845" spans="2:37" s="3" customFormat="1" ht="53.25" hidden="1" customHeight="1" outlineLevel="1" x14ac:dyDescent="0.2">
      <c r="B845" s="15" t="s">
        <v>1131</v>
      </c>
      <c r="C845" s="16" t="s">
        <v>44</v>
      </c>
      <c r="D845" s="17">
        <v>240</v>
      </c>
      <c r="E845" s="10" t="s">
        <v>973</v>
      </c>
      <c r="F845" s="10" t="s">
        <v>81</v>
      </c>
      <c r="G845" s="21">
        <v>56061</v>
      </c>
      <c r="H845" s="18">
        <f>IFERROR(INDEX(#REF!,MATCH(G845,#REF!,0)),G845)</f>
        <v>56061</v>
      </c>
      <c r="I845" s="11"/>
      <c r="J845" s="11" t="s">
        <v>1120</v>
      </c>
      <c r="K845" s="11"/>
      <c r="L845" s="11" t="s">
        <v>1211</v>
      </c>
      <c r="M845" s="11">
        <v>0</v>
      </c>
      <c r="N845" s="19">
        <v>107826.8</v>
      </c>
      <c r="O845" s="19">
        <v>290835.46000000002</v>
      </c>
      <c r="P845" s="19">
        <v>290835.46000000002</v>
      </c>
      <c r="Q845" s="19">
        <v>3635.46</v>
      </c>
      <c r="R845" s="13">
        <f t="shared" si="184"/>
        <v>287200</v>
      </c>
      <c r="S845" s="11"/>
      <c r="T845" s="19">
        <v>8482.67</v>
      </c>
      <c r="U845" s="11"/>
      <c r="V845" s="19">
        <v>290835.46000000002</v>
      </c>
      <c r="W845" s="19">
        <v>12118.13</v>
      </c>
      <c r="X845" s="19">
        <v>278717.33</v>
      </c>
      <c r="Y845" s="19">
        <f t="shared" si="185"/>
        <v>1211.8144166666668</v>
      </c>
      <c r="Z845" s="19">
        <f t="shared" si="186"/>
        <v>14541.742083333334</v>
      </c>
      <c r="AA845" s="19">
        <f t="shared" si="187"/>
        <v>272658.25791666668</v>
      </c>
      <c r="AB845" s="19">
        <f t="shared" si="188"/>
        <v>14541.773000000001</v>
      </c>
      <c r="AC845" s="19">
        <f t="shared" si="189"/>
        <v>258116.4849166667</v>
      </c>
      <c r="AD845" s="19">
        <f t="shared" si="190"/>
        <v>14541.773000000001</v>
      </c>
      <c r="AE845" s="19">
        <f t="shared" si="191"/>
        <v>243574.71191666671</v>
      </c>
      <c r="AF845" s="19">
        <f t="shared" si="192"/>
        <v>14541.773000000001</v>
      </c>
      <c r="AG845" s="19">
        <f t="shared" si="193"/>
        <v>229032.93891666672</v>
      </c>
      <c r="AH845" s="19">
        <f t="shared" si="194"/>
        <v>14541.773000000001</v>
      </c>
      <c r="AI845" s="19">
        <f t="shared" si="195"/>
        <v>214491.16591666674</v>
      </c>
      <c r="AJ845" s="19">
        <f t="shared" si="196"/>
        <v>14541.773000000001</v>
      </c>
      <c r="AK845" s="20">
        <f t="shared" si="197"/>
        <v>199949.39291666675</v>
      </c>
    </row>
    <row r="846" spans="2:37" s="3" customFormat="1" ht="53.25" hidden="1" customHeight="1" outlineLevel="1" x14ac:dyDescent="0.2">
      <c r="B846" s="15" t="s">
        <v>1132</v>
      </c>
      <c r="C846" s="16" t="s">
        <v>44</v>
      </c>
      <c r="D846" s="17">
        <v>240</v>
      </c>
      <c r="E846" s="10" t="s">
        <v>973</v>
      </c>
      <c r="F846" s="10" t="s">
        <v>81</v>
      </c>
      <c r="G846" s="21">
        <v>56062</v>
      </c>
      <c r="H846" s="18">
        <f>IFERROR(INDEX(#REF!,MATCH(G846,#REF!,0)),G846)</f>
        <v>56062</v>
      </c>
      <c r="I846" s="11"/>
      <c r="J846" s="11" t="s">
        <v>1120</v>
      </c>
      <c r="K846" s="11"/>
      <c r="L846" s="11" t="s">
        <v>1211</v>
      </c>
      <c r="M846" s="11">
        <v>0</v>
      </c>
      <c r="N846" s="19">
        <v>198231.31</v>
      </c>
      <c r="O846" s="19">
        <v>324759.46999999997</v>
      </c>
      <c r="P846" s="19">
        <v>324759.46999999997</v>
      </c>
      <c r="Q846" s="19">
        <v>4059.47</v>
      </c>
      <c r="R846" s="13">
        <f t="shared" si="184"/>
        <v>320700</v>
      </c>
      <c r="S846" s="11"/>
      <c r="T846" s="19">
        <v>9472.1200000000008</v>
      </c>
      <c r="U846" s="11"/>
      <c r="V846" s="19">
        <v>324759.46999999997</v>
      </c>
      <c r="W846" s="19">
        <v>13531.59</v>
      </c>
      <c r="X846" s="19">
        <v>311227.88</v>
      </c>
      <c r="Y846" s="19">
        <f t="shared" si="185"/>
        <v>1353.1644583333332</v>
      </c>
      <c r="Z846" s="19">
        <f t="shared" si="186"/>
        <v>16237.942291666666</v>
      </c>
      <c r="AA846" s="19">
        <f t="shared" si="187"/>
        <v>304462.05770833336</v>
      </c>
      <c r="AB846" s="19">
        <f t="shared" si="188"/>
        <v>16237.973499999998</v>
      </c>
      <c r="AC846" s="19">
        <f t="shared" si="189"/>
        <v>288224.08420833334</v>
      </c>
      <c r="AD846" s="19">
        <f t="shared" si="190"/>
        <v>16237.973499999998</v>
      </c>
      <c r="AE846" s="19">
        <f t="shared" si="191"/>
        <v>271986.11070833332</v>
      </c>
      <c r="AF846" s="19">
        <f t="shared" si="192"/>
        <v>16237.973499999998</v>
      </c>
      <c r="AG846" s="19">
        <f t="shared" si="193"/>
        <v>255748.13720833333</v>
      </c>
      <c r="AH846" s="19">
        <f t="shared" si="194"/>
        <v>16237.973499999998</v>
      </c>
      <c r="AI846" s="19">
        <f t="shared" si="195"/>
        <v>239510.16370833333</v>
      </c>
      <c r="AJ846" s="19">
        <f t="shared" si="196"/>
        <v>16237.973499999998</v>
      </c>
      <c r="AK846" s="20">
        <f t="shared" si="197"/>
        <v>223272.19020833334</v>
      </c>
    </row>
    <row r="847" spans="2:37" s="3" customFormat="1" ht="42.75" hidden="1" customHeight="1" outlineLevel="1" x14ac:dyDescent="0.2">
      <c r="B847" s="15" t="s">
        <v>1133</v>
      </c>
      <c r="C847" s="16" t="s">
        <v>44</v>
      </c>
      <c r="D847" s="17">
        <v>120</v>
      </c>
      <c r="E847" s="10" t="s">
        <v>292</v>
      </c>
      <c r="F847" s="10"/>
      <c r="G847" s="11" t="s">
        <v>1134</v>
      </c>
      <c r="H847" s="18" t="str">
        <f>IFERROR(INDEX(#REF!,MATCH(G847,#REF!,0)),G847)</f>
        <v>КР33000000139-УКНТМК</v>
      </c>
      <c r="I847" s="11" t="s">
        <v>13</v>
      </c>
      <c r="J847" s="11" t="s">
        <v>1112</v>
      </c>
      <c r="K847" s="11"/>
      <c r="L847" s="11" t="s">
        <v>13</v>
      </c>
      <c r="M847" s="11">
        <v>0</v>
      </c>
      <c r="N847" s="19">
        <v>146192.01999999999</v>
      </c>
      <c r="O847" s="19">
        <v>146192.01999999999</v>
      </c>
      <c r="P847" s="19">
        <v>146192.01999999999</v>
      </c>
      <c r="Q847" s="19">
        <v>4873.08</v>
      </c>
      <c r="R847" s="13">
        <f t="shared" si="184"/>
        <v>141318.94</v>
      </c>
      <c r="S847" s="11"/>
      <c r="T847" s="19">
        <v>8527.89</v>
      </c>
      <c r="U847" s="11"/>
      <c r="V847" s="19">
        <v>146192.01999999999</v>
      </c>
      <c r="W847" s="19">
        <v>13400.97</v>
      </c>
      <c r="X847" s="19">
        <v>132791.04999999999</v>
      </c>
      <c r="Y847" s="19">
        <f t="shared" si="185"/>
        <v>1218.2668333333334</v>
      </c>
      <c r="Z847" s="19">
        <f t="shared" si="186"/>
        <v>14619.224166666667</v>
      </c>
      <c r="AA847" s="19">
        <f t="shared" si="187"/>
        <v>126699.71583333334</v>
      </c>
      <c r="AB847" s="19">
        <f t="shared" si="188"/>
        <v>14619.202000000001</v>
      </c>
      <c r="AC847" s="19">
        <f t="shared" si="189"/>
        <v>112080.51383333333</v>
      </c>
      <c r="AD847" s="19">
        <f t="shared" si="190"/>
        <v>14619.202000000001</v>
      </c>
      <c r="AE847" s="19">
        <f t="shared" si="191"/>
        <v>97461.311833333326</v>
      </c>
      <c r="AF847" s="19">
        <f t="shared" si="192"/>
        <v>14619.202000000001</v>
      </c>
      <c r="AG847" s="19">
        <f t="shared" si="193"/>
        <v>82842.109833333321</v>
      </c>
      <c r="AH847" s="19">
        <f t="shared" si="194"/>
        <v>14619.202000000001</v>
      </c>
      <c r="AI847" s="19">
        <f t="shared" si="195"/>
        <v>68222.907833333316</v>
      </c>
      <c r="AJ847" s="19">
        <f t="shared" si="196"/>
        <v>14619.202000000001</v>
      </c>
      <c r="AK847" s="20">
        <f t="shared" si="197"/>
        <v>53603.705833333312</v>
      </c>
    </row>
    <row r="848" spans="2:37" s="3" customFormat="1" ht="126.75" hidden="1" customHeight="1" outlineLevel="1" x14ac:dyDescent="0.2">
      <c r="B848" s="15" t="s">
        <v>1135</v>
      </c>
      <c r="C848" s="16" t="s">
        <v>44</v>
      </c>
      <c r="D848" s="17">
        <v>120</v>
      </c>
      <c r="E848" s="10" t="s">
        <v>1136</v>
      </c>
      <c r="F848" s="10"/>
      <c r="G848" s="11" t="s">
        <v>1137</v>
      </c>
      <c r="H848" s="18" t="str">
        <f>IFERROR(INDEX(#REF!,MATCH(G848,#REF!,0)),G848)</f>
        <v>КР8551-УК</v>
      </c>
      <c r="I848" s="11" t="s">
        <v>13</v>
      </c>
      <c r="J848" s="11" t="s">
        <v>1138</v>
      </c>
      <c r="K848" s="11"/>
      <c r="L848" s="11" t="s">
        <v>13</v>
      </c>
      <c r="M848" s="11" t="e">
        <v>#N/A</v>
      </c>
      <c r="N848" s="19">
        <v>1279157.96</v>
      </c>
      <c r="O848" s="19">
        <v>1279157.96</v>
      </c>
      <c r="P848" s="19">
        <v>1279157.96</v>
      </c>
      <c r="Q848" s="19">
        <v>31978.95</v>
      </c>
      <c r="R848" s="13">
        <f t="shared" si="184"/>
        <v>1247179.01</v>
      </c>
      <c r="S848" s="11"/>
      <c r="T848" s="19">
        <v>74617.55</v>
      </c>
      <c r="U848" s="11"/>
      <c r="V848" s="19">
        <v>1279157.96</v>
      </c>
      <c r="W848" s="19">
        <v>106596.5</v>
      </c>
      <c r="X848" s="19">
        <v>1172561.46</v>
      </c>
      <c r="Y848" s="19">
        <f t="shared" si="185"/>
        <v>10659.649666666666</v>
      </c>
      <c r="Z848" s="19">
        <f t="shared" si="186"/>
        <v>127915.79833333334</v>
      </c>
      <c r="AA848" s="19">
        <f t="shared" si="187"/>
        <v>1119263.2116666667</v>
      </c>
      <c r="AB848" s="19">
        <f t="shared" si="188"/>
        <v>127915.796</v>
      </c>
      <c r="AC848" s="19">
        <f t="shared" si="189"/>
        <v>991347.4156666667</v>
      </c>
      <c r="AD848" s="19">
        <f t="shared" si="190"/>
        <v>127915.796</v>
      </c>
      <c r="AE848" s="19">
        <f t="shared" si="191"/>
        <v>863431.61966666672</v>
      </c>
      <c r="AF848" s="19">
        <f t="shared" si="192"/>
        <v>127915.796</v>
      </c>
      <c r="AG848" s="19">
        <f t="shared" si="193"/>
        <v>735515.82366666675</v>
      </c>
      <c r="AH848" s="19">
        <f t="shared" si="194"/>
        <v>127915.796</v>
      </c>
      <c r="AI848" s="19">
        <f t="shared" si="195"/>
        <v>607600.02766666678</v>
      </c>
      <c r="AJ848" s="19">
        <f t="shared" si="196"/>
        <v>127915.796</v>
      </c>
      <c r="AK848" s="20">
        <f t="shared" si="197"/>
        <v>479684.2316666668</v>
      </c>
    </row>
    <row r="849" spans="2:37" s="3" customFormat="1" ht="32.25" hidden="1" customHeight="1" outlineLevel="1" x14ac:dyDescent="0.2">
      <c r="B849" s="15" t="s">
        <v>1139</v>
      </c>
      <c r="C849" s="16" t="s">
        <v>44</v>
      </c>
      <c r="D849" s="17">
        <v>120</v>
      </c>
      <c r="E849" s="10" t="s">
        <v>66</v>
      </c>
      <c r="F849" s="10"/>
      <c r="G849" s="11" t="s">
        <v>1140</v>
      </c>
      <c r="H849" s="18" t="str">
        <f>IFERROR(INDEX(#REF!,MATCH(G849,#REF!,0)),G849)</f>
        <v>КР033000000385-УК</v>
      </c>
      <c r="I849" s="11" t="s">
        <v>13</v>
      </c>
      <c r="J849" s="11" t="s">
        <v>1138</v>
      </c>
      <c r="K849" s="11"/>
      <c r="L849" s="11" t="s">
        <v>13</v>
      </c>
      <c r="M849" s="11" t="e">
        <v>#N/A</v>
      </c>
      <c r="N849" s="19">
        <v>4623073.95</v>
      </c>
      <c r="O849" s="19">
        <v>4623073.95</v>
      </c>
      <c r="P849" s="19">
        <v>4623073.95</v>
      </c>
      <c r="Q849" s="19">
        <v>115576.86</v>
      </c>
      <c r="R849" s="13">
        <f t="shared" si="184"/>
        <v>4507497.09</v>
      </c>
      <c r="S849" s="11"/>
      <c r="T849" s="19">
        <v>269679.34000000003</v>
      </c>
      <c r="U849" s="11"/>
      <c r="V849" s="19">
        <v>4623073.95</v>
      </c>
      <c r="W849" s="19">
        <v>385256.2</v>
      </c>
      <c r="X849" s="19">
        <v>4237817.75</v>
      </c>
      <c r="Y849" s="19">
        <f t="shared" si="185"/>
        <v>38525.616249999999</v>
      </c>
      <c r="Z849" s="19">
        <f t="shared" si="186"/>
        <v>462307.42125000001</v>
      </c>
      <c r="AA849" s="19">
        <f t="shared" si="187"/>
        <v>4045189.6687499997</v>
      </c>
      <c r="AB849" s="19">
        <f t="shared" si="188"/>
        <v>462307.39500000002</v>
      </c>
      <c r="AC849" s="19">
        <f t="shared" si="189"/>
        <v>3582882.2737499997</v>
      </c>
      <c r="AD849" s="19">
        <f t="shared" si="190"/>
        <v>462307.39500000002</v>
      </c>
      <c r="AE849" s="19">
        <f t="shared" si="191"/>
        <v>3120574.8787499997</v>
      </c>
      <c r="AF849" s="19">
        <f t="shared" si="192"/>
        <v>462307.39500000002</v>
      </c>
      <c r="AG849" s="19">
        <f t="shared" si="193"/>
        <v>2658267.4837499997</v>
      </c>
      <c r="AH849" s="19">
        <f t="shared" si="194"/>
        <v>462307.39500000002</v>
      </c>
      <c r="AI849" s="19">
        <f t="shared" si="195"/>
        <v>2195960.0887499996</v>
      </c>
      <c r="AJ849" s="19">
        <f t="shared" si="196"/>
        <v>462307.39500000002</v>
      </c>
      <c r="AK849" s="20">
        <f t="shared" si="197"/>
        <v>1733652.6937499996</v>
      </c>
    </row>
    <row r="850" spans="2:37" s="3" customFormat="1" ht="32.25" hidden="1" customHeight="1" outlineLevel="1" x14ac:dyDescent="0.2">
      <c r="B850" s="15" t="s">
        <v>1141</v>
      </c>
      <c r="C850" s="16" t="s">
        <v>44</v>
      </c>
      <c r="D850" s="17">
        <v>120</v>
      </c>
      <c r="E850" s="10" t="s">
        <v>318</v>
      </c>
      <c r="F850" s="10"/>
      <c r="G850" s="11" t="s">
        <v>1142</v>
      </c>
      <c r="H850" s="18" t="str">
        <f>IFERROR(INDEX(#REF!,MATCH(G850,#REF!,0)),G850)</f>
        <v>КР7915-УК ВГОК</v>
      </c>
      <c r="I850" s="11" t="s">
        <v>13</v>
      </c>
      <c r="J850" s="11" t="s">
        <v>1143</v>
      </c>
      <c r="K850" s="11"/>
      <c r="L850" s="11" t="s">
        <v>13</v>
      </c>
      <c r="M850" s="11" t="e">
        <v>#N/A</v>
      </c>
      <c r="N850" s="19">
        <v>81112.759999999995</v>
      </c>
      <c r="O850" s="19">
        <v>81112.759999999995</v>
      </c>
      <c r="P850" s="19">
        <v>81112.759999999995</v>
      </c>
      <c r="Q850" s="19">
        <v>1351.88</v>
      </c>
      <c r="R850" s="13">
        <f t="shared" si="184"/>
        <v>79760.87999999999</v>
      </c>
      <c r="S850" s="11"/>
      <c r="T850" s="19">
        <v>4731.58</v>
      </c>
      <c r="U850" s="11"/>
      <c r="V850" s="19">
        <v>81112.759999999995</v>
      </c>
      <c r="W850" s="19">
        <v>6083.46</v>
      </c>
      <c r="X850" s="19">
        <v>75029.3</v>
      </c>
      <c r="Y850" s="19">
        <f t="shared" si="185"/>
        <v>675.93966666666665</v>
      </c>
      <c r="Z850" s="19">
        <f t="shared" si="186"/>
        <v>8111.2783333333336</v>
      </c>
      <c r="AA850" s="19">
        <f t="shared" si="187"/>
        <v>71649.601666666655</v>
      </c>
      <c r="AB850" s="19">
        <f t="shared" si="188"/>
        <v>8111.2759999999998</v>
      </c>
      <c r="AC850" s="19">
        <f t="shared" si="189"/>
        <v>63538.325666666657</v>
      </c>
      <c r="AD850" s="19">
        <f t="shared" si="190"/>
        <v>8111.2759999999998</v>
      </c>
      <c r="AE850" s="19">
        <f t="shared" si="191"/>
        <v>55427.049666666659</v>
      </c>
      <c r="AF850" s="19">
        <f t="shared" si="192"/>
        <v>8111.2759999999998</v>
      </c>
      <c r="AG850" s="19">
        <f t="shared" si="193"/>
        <v>47315.773666666661</v>
      </c>
      <c r="AH850" s="19">
        <f t="shared" si="194"/>
        <v>8111.2759999999998</v>
      </c>
      <c r="AI850" s="19">
        <f t="shared" si="195"/>
        <v>39204.497666666663</v>
      </c>
      <c r="AJ850" s="19">
        <f t="shared" si="196"/>
        <v>8111.2759999999998</v>
      </c>
      <c r="AK850" s="20">
        <f t="shared" si="197"/>
        <v>31093.221666666665</v>
      </c>
    </row>
    <row r="851" spans="2:37" s="3" customFormat="1" ht="32.25" hidden="1" customHeight="1" outlineLevel="1" x14ac:dyDescent="0.2">
      <c r="B851" s="15" t="s">
        <v>1144</v>
      </c>
      <c r="C851" s="16" t="s">
        <v>44</v>
      </c>
      <c r="D851" s="17">
        <v>120</v>
      </c>
      <c r="E851" s="10" t="s">
        <v>913</v>
      </c>
      <c r="F851" s="10"/>
      <c r="G851" s="11" t="s">
        <v>1145</v>
      </c>
      <c r="H851" s="18" t="str">
        <f>IFERROR(INDEX(#REF!,MATCH(G851,#REF!,0)),G851)</f>
        <v>КР513000010001</v>
      </c>
      <c r="I851" s="11" t="s">
        <v>13</v>
      </c>
      <c r="J851" s="11" t="s">
        <v>1143</v>
      </c>
      <c r="K851" s="11"/>
      <c r="L851" s="11" t="s">
        <v>13</v>
      </c>
      <c r="M851" s="11" t="e">
        <v>#N/A</v>
      </c>
      <c r="N851" s="19">
        <v>17270.28</v>
      </c>
      <c r="O851" s="19">
        <v>17270.28</v>
      </c>
      <c r="P851" s="19">
        <v>17270.28</v>
      </c>
      <c r="Q851" s="22">
        <v>287.83999999999997</v>
      </c>
      <c r="R851" s="13">
        <f t="shared" si="184"/>
        <v>16982.439999999999</v>
      </c>
      <c r="S851" s="11"/>
      <c r="T851" s="19">
        <v>1007.44</v>
      </c>
      <c r="U851" s="11"/>
      <c r="V851" s="19">
        <v>17270.28</v>
      </c>
      <c r="W851" s="19">
        <v>1295.28</v>
      </c>
      <c r="X851" s="19">
        <v>15975</v>
      </c>
      <c r="Y851" s="19">
        <f t="shared" si="185"/>
        <v>143.91899999999998</v>
      </c>
      <c r="Z851" s="19">
        <f t="shared" si="186"/>
        <v>1727.0349999999999</v>
      </c>
      <c r="AA851" s="19">
        <f t="shared" si="187"/>
        <v>15255.404999999999</v>
      </c>
      <c r="AB851" s="19">
        <f t="shared" si="188"/>
        <v>1727.0279999999998</v>
      </c>
      <c r="AC851" s="19">
        <f t="shared" si="189"/>
        <v>13528.376999999999</v>
      </c>
      <c r="AD851" s="19">
        <f t="shared" si="190"/>
        <v>1727.0279999999998</v>
      </c>
      <c r="AE851" s="19">
        <f t="shared" si="191"/>
        <v>11801.348999999998</v>
      </c>
      <c r="AF851" s="19">
        <f t="shared" si="192"/>
        <v>1727.0279999999998</v>
      </c>
      <c r="AG851" s="19">
        <f t="shared" si="193"/>
        <v>10074.320999999998</v>
      </c>
      <c r="AH851" s="19">
        <f t="shared" si="194"/>
        <v>1727.0279999999998</v>
      </c>
      <c r="AI851" s="19">
        <f t="shared" si="195"/>
        <v>8347.2929999999978</v>
      </c>
      <c r="AJ851" s="19">
        <f t="shared" si="196"/>
        <v>1727.0279999999998</v>
      </c>
      <c r="AK851" s="20">
        <f t="shared" si="197"/>
        <v>6620.2649999999976</v>
      </c>
    </row>
    <row r="852" spans="2:37" s="3" customFormat="1" ht="21.75" hidden="1" customHeight="1" outlineLevel="1" x14ac:dyDescent="0.2">
      <c r="B852" s="15" t="s">
        <v>1146</v>
      </c>
      <c r="C852" s="16" t="s">
        <v>44</v>
      </c>
      <c r="D852" s="17">
        <v>120</v>
      </c>
      <c r="E852" s="10" t="s">
        <v>318</v>
      </c>
      <c r="F852" s="10"/>
      <c r="G852" s="11" t="s">
        <v>1147</v>
      </c>
      <c r="H852" s="18" t="str">
        <f>IFERROR(INDEX(#REF!,MATCH(G852,#REF!,0)),G852)</f>
        <v>КР7910-УК ВГОК</v>
      </c>
      <c r="I852" s="11" t="s">
        <v>13</v>
      </c>
      <c r="J852" s="11" t="s">
        <v>1143</v>
      </c>
      <c r="K852" s="11"/>
      <c r="L852" s="11" t="s">
        <v>13</v>
      </c>
      <c r="M852" s="11" t="e">
        <v>#N/A</v>
      </c>
      <c r="N852" s="19">
        <v>30951.68</v>
      </c>
      <c r="O852" s="19">
        <v>30951.68</v>
      </c>
      <c r="P852" s="19">
        <v>30951.68</v>
      </c>
      <c r="Q852" s="22">
        <v>515.86</v>
      </c>
      <c r="R852" s="13">
        <f t="shared" si="184"/>
        <v>30435.82</v>
      </c>
      <c r="S852" s="11"/>
      <c r="T852" s="19">
        <v>1805.51</v>
      </c>
      <c r="U852" s="11"/>
      <c r="V852" s="19">
        <v>30951.68</v>
      </c>
      <c r="W852" s="19">
        <v>2321.37</v>
      </c>
      <c r="X852" s="19">
        <v>28630.31</v>
      </c>
      <c r="Y852" s="19">
        <f t="shared" si="185"/>
        <v>257.9306666666667</v>
      </c>
      <c r="Z852" s="19">
        <f t="shared" si="186"/>
        <v>3095.1633333333334</v>
      </c>
      <c r="AA852" s="19">
        <f t="shared" si="187"/>
        <v>27340.656666666666</v>
      </c>
      <c r="AB852" s="19">
        <f t="shared" si="188"/>
        <v>3095.1680000000006</v>
      </c>
      <c r="AC852" s="19">
        <f t="shared" si="189"/>
        <v>24245.488666666664</v>
      </c>
      <c r="AD852" s="19">
        <f t="shared" si="190"/>
        <v>3095.1680000000006</v>
      </c>
      <c r="AE852" s="19">
        <f t="shared" si="191"/>
        <v>21150.320666666663</v>
      </c>
      <c r="AF852" s="19">
        <f t="shared" si="192"/>
        <v>3095.1680000000006</v>
      </c>
      <c r="AG852" s="19">
        <f t="shared" si="193"/>
        <v>18055.152666666661</v>
      </c>
      <c r="AH852" s="19">
        <f t="shared" si="194"/>
        <v>3095.1680000000006</v>
      </c>
      <c r="AI852" s="19">
        <f t="shared" si="195"/>
        <v>14959.98466666666</v>
      </c>
      <c r="AJ852" s="19">
        <f t="shared" si="196"/>
        <v>3095.1680000000006</v>
      </c>
      <c r="AK852" s="20">
        <f t="shared" si="197"/>
        <v>11864.816666666658</v>
      </c>
    </row>
    <row r="853" spans="2:37" s="3" customFormat="1" ht="21.75" hidden="1" customHeight="1" outlineLevel="1" x14ac:dyDescent="0.2">
      <c r="B853" s="15" t="s">
        <v>1148</v>
      </c>
      <c r="C853" s="16" t="s">
        <v>44</v>
      </c>
      <c r="D853" s="17">
        <v>120</v>
      </c>
      <c r="E853" s="10" t="s">
        <v>336</v>
      </c>
      <c r="F853" s="10"/>
      <c r="G853" s="11" t="s">
        <v>1149</v>
      </c>
      <c r="H853" s="18" t="str">
        <f>IFERROR(INDEX(#REF!,MATCH(G853,#REF!,0)),G853)</f>
        <v>КР200316-УК ВГОК</v>
      </c>
      <c r="I853" s="11" t="s">
        <v>13</v>
      </c>
      <c r="J853" s="11" t="s">
        <v>1143</v>
      </c>
      <c r="K853" s="11"/>
      <c r="L853" s="11" t="s">
        <v>13</v>
      </c>
      <c r="M853" s="11" t="e">
        <v>#N/A</v>
      </c>
      <c r="N853" s="19">
        <v>31740.66</v>
      </c>
      <c r="O853" s="19">
        <v>31740.66</v>
      </c>
      <c r="P853" s="19">
        <v>31740.66</v>
      </c>
      <c r="Q853" s="22">
        <v>529.02</v>
      </c>
      <c r="R853" s="13">
        <f t="shared" si="184"/>
        <v>31211.64</v>
      </c>
      <c r="S853" s="11"/>
      <c r="T853" s="19">
        <v>1851.57</v>
      </c>
      <c r="U853" s="11"/>
      <c r="V853" s="19">
        <v>31740.66</v>
      </c>
      <c r="W853" s="19">
        <v>2380.59</v>
      </c>
      <c r="X853" s="19">
        <v>29360.07</v>
      </c>
      <c r="Y853" s="19">
        <f t="shared" si="185"/>
        <v>264.50549999999998</v>
      </c>
      <c r="Z853" s="19">
        <f t="shared" si="186"/>
        <v>3174.0974999999999</v>
      </c>
      <c r="AA853" s="19">
        <f t="shared" si="187"/>
        <v>28037.5425</v>
      </c>
      <c r="AB853" s="19">
        <f t="shared" si="188"/>
        <v>3174.0659999999998</v>
      </c>
      <c r="AC853" s="19">
        <f t="shared" si="189"/>
        <v>24863.476500000001</v>
      </c>
      <c r="AD853" s="19">
        <f t="shared" si="190"/>
        <v>3174.0659999999998</v>
      </c>
      <c r="AE853" s="19">
        <f t="shared" si="191"/>
        <v>21689.410500000002</v>
      </c>
      <c r="AF853" s="19">
        <f t="shared" si="192"/>
        <v>3174.0659999999998</v>
      </c>
      <c r="AG853" s="19">
        <f t="shared" si="193"/>
        <v>18515.344500000003</v>
      </c>
      <c r="AH853" s="19">
        <f t="shared" si="194"/>
        <v>3174.0659999999998</v>
      </c>
      <c r="AI853" s="19">
        <f t="shared" si="195"/>
        <v>15341.278500000004</v>
      </c>
      <c r="AJ853" s="19">
        <f t="shared" si="196"/>
        <v>3174.0659999999998</v>
      </c>
      <c r="AK853" s="20">
        <f t="shared" si="197"/>
        <v>12167.212500000005</v>
      </c>
    </row>
    <row r="854" spans="2:37" s="3" customFormat="1" ht="53.25" hidden="1" customHeight="1" outlineLevel="1" x14ac:dyDescent="0.2">
      <c r="B854" s="15" t="s">
        <v>1150</v>
      </c>
      <c r="C854" s="16" t="s">
        <v>44</v>
      </c>
      <c r="D854" s="17">
        <v>120</v>
      </c>
      <c r="E854" s="10" t="s">
        <v>117</v>
      </c>
      <c r="F854" s="10"/>
      <c r="G854" s="11" t="s">
        <v>1151</v>
      </c>
      <c r="H854" s="18" t="str">
        <f>IFERROR(INDEX(#REF!,MATCH(G854,#REF!,0)),G854)</f>
        <v>КР033000000611-УК/1</v>
      </c>
      <c r="I854" s="11" t="s">
        <v>13</v>
      </c>
      <c r="J854" s="11" t="s">
        <v>1143</v>
      </c>
      <c r="K854" s="11"/>
      <c r="L854" s="11" t="s">
        <v>13</v>
      </c>
      <c r="M854" s="11" t="e">
        <v>#N/A</v>
      </c>
      <c r="N854" s="19">
        <v>368924.26</v>
      </c>
      <c r="O854" s="19">
        <v>368924.26</v>
      </c>
      <c r="P854" s="19">
        <v>368924.26</v>
      </c>
      <c r="Q854" s="19">
        <v>6148.74</v>
      </c>
      <c r="R854" s="13">
        <f t="shared" si="184"/>
        <v>362775.52</v>
      </c>
      <c r="S854" s="11"/>
      <c r="T854" s="19">
        <v>21520.59</v>
      </c>
      <c r="U854" s="11"/>
      <c r="V854" s="19">
        <v>368924.26</v>
      </c>
      <c r="W854" s="19">
        <v>27669.33</v>
      </c>
      <c r="X854" s="19">
        <v>341254.93</v>
      </c>
      <c r="Y854" s="19">
        <f t="shared" si="185"/>
        <v>3074.3688333333334</v>
      </c>
      <c r="Z854" s="19">
        <f t="shared" si="186"/>
        <v>36892.434166666666</v>
      </c>
      <c r="AA854" s="19">
        <f t="shared" si="187"/>
        <v>325883.08583333337</v>
      </c>
      <c r="AB854" s="19">
        <f t="shared" si="188"/>
        <v>36892.425999999999</v>
      </c>
      <c r="AC854" s="19">
        <f t="shared" si="189"/>
        <v>288990.6598333334</v>
      </c>
      <c r="AD854" s="19">
        <f t="shared" si="190"/>
        <v>36892.425999999999</v>
      </c>
      <c r="AE854" s="19">
        <f t="shared" si="191"/>
        <v>252098.23383333339</v>
      </c>
      <c r="AF854" s="19">
        <f t="shared" si="192"/>
        <v>36892.425999999999</v>
      </c>
      <c r="AG854" s="19">
        <f t="shared" si="193"/>
        <v>215205.80783333338</v>
      </c>
      <c r="AH854" s="19">
        <f t="shared" si="194"/>
        <v>36892.425999999999</v>
      </c>
      <c r="AI854" s="19">
        <f t="shared" si="195"/>
        <v>178313.38183333338</v>
      </c>
      <c r="AJ854" s="19">
        <f t="shared" si="196"/>
        <v>36892.425999999999</v>
      </c>
      <c r="AK854" s="20">
        <f t="shared" si="197"/>
        <v>141420.95583333337</v>
      </c>
    </row>
    <row r="855" spans="2:37" s="3" customFormat="1" ht="74.25" hidden="1" customHeight="1" outlineLevel="1" x14ac:dyDescent="0.2">
      <c r="B855" s="15" t="s">
        <v>1152</v>
      </c>
      <c r="C855" s="16" t="s">
        <v>44</v>
      </c>
      <c r="D855" s="17">
        <v>120</v>
      </c>
      <c r="E855" s="10" t="s">
        <v>277</v>
      </c>
      <c r="F855" s="10"/>
      <c r="G855" s="11" t="s">
        <v>1153</v>
      </c>
      <c r="H855" s="18" t="str">
        <f>IFERROR(INDEX(#REF!,MATCH(G855,#REF!,0)),G855)</f>
        <v>КР8525 -УК ВГОК/1</v>
      </c>
      <c r="I855" s="11" t="s">
        <v>13</v>
      </c>
      <c r="J855" s="11" t="s">
        <v>1143</v>
      </c>
      <c r="K855" s="11"/>
      <c r="L855" s="11" t="s">
        <v>13</v>
      </c>
      <c r="M855" s="11" t="e">
        <v>#N/A</v>
      </c>
      <c r="N855" s="19">
        <v>430289.08</v>
      </c>
      <c r="O855" s="19">
        <v>430289.08</v>
      </c>
      <c r="P855" s="19">
        <v>430289.08</v>
      </c>
      <c r="Q855" s="19">
        <v>7171.48</v>
      </c>
      <c r="R855" s="13">
        <f t="shared" si="184"/>
        <v>423117.60000000003</v>
      </c>
      <c r="S855" s="11"/>
      <c r="T855" s="19">
        <v>25100.18</v>
      </c>
      <c r="U855" s="11"/>
      <c r="V855" s="19">
        <v>430289.08</v>
      </c>
      <c r="W855" s="19">
        <v>32271.66</v>
      </c>
      <c r="X855" s="19">
        <v>398017.42</v>
      </c>
      <c r="Y855" s="19">
        <f t="shared" si="185"/>
        <v>3585.7423333333336</v>
      </c>
      <c r="Z855" s="19">
        <f t="shared" si="186"/>
        <v>43028.89166666667</v>
      </c>
      <c r="AA855" s="19">
        <f t="shared" si="187"/>
        <v>380088.70833333337</v>
      </c>
      <c r="AB855" s="19">
        <f t="shared" si="188"/>
        <v>43028.908000000003</v>
      </c>
      <c r="AC855" s="19">
        <f t="shared" si="189"/>
        <v>337059.80033333338</v>
      </c>
      <c r="AD855" s="19">
        <f t="shared" si="190"/>
        <v>43028.908000000003</v>
      </c>
      <c r="AE855" s="19">
        <f t="shared" si="191"/>
        <v>294030.89233333338</v>
      </c>
      <c r="AF855" s="19">
        <f t="shared" si="192"/>
        <v>43028.908000000003</v>
      </c>
      <c r="AG855" s="19">
        <f t="shared" si="193"/>
        <v>251001.98433333338</v>
      </c>
      <c r="AH855" s="19">
        <f t="shared" si="194"/>
        <v>43028.908000000003</v>
      </c>
      <c r="AI855" s="19">
        <f t="shared" si="195"/>
        <v>207973.07633333339</v>
      </c>
      <c r="AJ855" s="19">
        <f t="shared" si="196"/>
        <v>43028.908000000003</v>
      </c>
      <c r="AK855" s="20">
        <f t="shared" si="197"/>
        <v>164944.16833333339</v>
      </c>
    </row>
    <row r="856" spans="2:37" s="3" customFormat="1" ht="32.25" hidden="1" customHeight="1" outlineLevel="1" x14ac:dyDescent="0.2">
      <c r="B856" s="15" t="s">
        <v>1154</v>
      </c>
      <c r="C856" s="16" t="s">
        <v>44</v>
      </c>
      <c r="D856" s="17">
        <v>120</v>
      </c>
      <c r="E856" s="10" t="s">
        <v>986</v>
      </c>
      <c r="F856" s="10"/>
      <c r="G856" s="11" t="s">
        <v>1155</v>
      </c>
      <c r="H856" s="18" t="str">
        <f>IFERROR(INDEX(#REF!,MATCH(G856,#REF!,0)),G856)</f>
        <v>КР000056120</v>
      </c>
      <c r="I856" s="11" t="s">
        <v>13</v>
      </c>
      <c r="J856" s="11" t="s">
        <v>1143</v>
      </c>
      <c r="K856" s="11"/>
      <c r="L856" s="11" t="s">
        <v>13</v>
      </c>
      <c r="M856" s="11" t="e">
        <v>#N/A</v>
      </c>
      <c r="N856" s="19">
        <v>593289.14</v>
      </c>
      <c r="O856" s="19">
        <v>593289.14</v>
      </c>
      <c r="P856" s="19">
        <v>593289.14</v>
      </c>
      <c r="Q856" s="19">
        <v>9888.16</v>
      </c>
      <c r="R856" s="13">
        <f t="shared" si="184"/>
        <v>583400.98</v>
      </c>
      <c r="S856" s="11"/>
      <c r="T856" s="19">
        <v>34608.559999999998</v>
      </c>
      <c r="U856" s="11"/>
      <c r="V856" s="19">
        <v>593289.14</v>
      </c>
      <c r="W856" s="19">
        <v>44496.72</v>
      </c>
      <c r="X856" s="19">
        <v>548792.42000000004</v>
      </c>
      <c r="Y856" s="19">
        <f t="shared" si="185"/>
        <v>4944.0761666666667</v>
      </c>
      <c r="Z856" s="19">
        <f t="shared" si="186"/>
        <v>59328.940833333327</v>
      </c>
      <c r="AA856" s="19">
        <f t="shared" si="187"/>
        <v>524072.03916666668</v>
      </c>
      <c r="AB856" s="19">
        <f t="shared" si="188"/>
        <v>59328.914000000004</v>
      </c>
      <c r="AC856" s="19">
        <f t="shared" si="189"/>
        <v>464743.12516666669</v>
      </c>
      <c r="AD856" s="19">
        <f t="shared" si="190"/>
        <v>59328.914000000004</v>
      </c>
      <c r="AE856" s="19">
        <f t="shared" si="191"/>
        <v>405414.2111666667</v>
      </c>
      <c r="AF856" s="19">
        <f t="shared" si="192"/>
        <v>59328.914000000004</v>
      </c>
      <c r="AG856" s="19">
        <f t="shared" si="193"/>
        <v>346085.29716666671</v>
      </c>
      <c r="AH856" s="19">
        <f t="shared" si="194"/>
        <v>59328.914000000004</v>
      </c>
      <c r="AI856" s="19">
        <f t="shared" si="195"/>
        <v>286756.38316666672</v>
      </c>
      <c r="AJ856" s="19">
        <f t="shared" si="196"/>
        <v>59328.914000000004</v>
      </c>
      <c r="AK856" s="20">
        <f t="shared" si="197"/>
        <v>227427.46916666673</v>
      </c>
    </row>
    <row r="857" spans="2:37" s="3" customFormat="1" ht="74.25" hidden="1" customHeight="1" outlineLevel="1" x14ac:dyDescent="0.2">
      <c r="B857" s="15" t="s">
        <v>931</v>
      </c>
      <c r="C857" s="16" t="s">
        <v>44</v>
      </c>
      <c r="D857" s="17">
        <v>120</v>
      </c>
      <c r="E857" s="10" t="s">
        <v>277</v>
      </c>
      <c r="F857" s="10"/>
      <c r="G857" s="11" t="s">
        <v>1156</v>
      </c>
      <c r="H857" s="18" t="str">
        <f>IFERROR(INDEX(#REF!,MATCH(G857,#REF!,0)),G857)</f>
        <v>КР7904-УК ВГОК/2</v>
      </c>
      <c r="I857" s="11" t="s">
        <v>13</v>
      </c>
      <c r="J857" s="11" t="s">
        <v>1143</v>
      </c>
      <c r="K857" s="11"/>
      <c r="L857" s="11" t="s">
        <v>13</v>
      </c>
      <c r="M857" s="11">
        <v>0</v>
      </c>
      <c r="N857" s="19">
        <v>683958.89</v>
      </c>
      <c r="O857" s="19">
        <v>683958.89</v>
      </c>
      <c r="P857" s="19">
        <v>683958.89</v>
      </c>
      <c r="Q857" s="19">
        <v>11399.32</v>
      </c>
      <c r="R857" s="13">
        <f t="shared" si="184"/>
        <v>672559.57000000007</v>
      </c>
      <c r="S857" s="11"/>
      <c r="T857" s="19">
        <v>39897.620000000003</v>
      </c>
      <c r="U857" s="11"/>
      <c r="V857" s="19">
        <v>683958.89</v>
      </c>
      <c r="W857" s="19">
        <v>51296.94</v>
      </c>
      <c r="X857" s="19">
        <v>632661.94999999995</v>
      </c>
      <c r="Y857" s="19">
        <f t="shared" si="185"/>
        <v>5699.6574166666669</v>
      </c>
      <c r="Z857" s="19">
        <f t="shared" si="186"/>
        <v>68395.907083333339</v>
      </c>
      <c r="AA857" s="19">
        <f t="shared" si="187"/>
        <v>604163.66291666671</v>
      </c>
      <c r="AB857" s="19">
        <f t="shared" si="188"/>
        <v>68395.888999999996</v>
      </c>
      <c r="AC857" s="19">
        <f t="shared" si="189"/>
        <v>535767.77391666675</v>
      </c>
      <c r="AD857" s="19">
        <f t="shared" si="190"/>
        <v>68395.888999999996</v>
      </c>
      <c r="AE857" s="19">
        <f t="shared" si="191"/>
        <v>467371.88491666678</v>
      </c>
      <c r="AF857" s="19">
        <f t="shared" si="192"/>
        <v>68395.888999999996</v>
      </c>
      <c r="AG857" s="19">
        <f t="shared" si="193"/>
        <v>398975.99591666681</v>
      </c>
      <c r="AH857" s="19">
        <f t="shared" si="194"/>
        <v>68395.888999999996</v>
      </c>
      <c r="AI857" s="19">
        <f t="shared" si="195"/>
        <v>330580.10691666685</v>
      </c>
      <c r="AJ857" s="19">
        <f t="shared" si="196"/>
        <v>68395.888999999996</v>
      </c>
      <c r="AK857" s="20">
        <f t="shared" si="197"/>
        <v>262184.21791666688</v>
      </c>
    </row>
    <row r="858" spans="2:37" s="3" customFormat="1" ht="32.25" hidden="1" customHeight="1" outlineLevel="1" x14ac:dyDescent="0.2">
      <c r="B858" s="15" t="s">
        <v>1157</v>
      </c>
      <c r="C858" s="16" t="s">
        <v>44</v>
      </c>
      <c r="D858" s="17">
        <v>120</v>
      </c>
      <c r="E858" s="10" t="s">
        <v>709</v>
      </c>
      <c r="F858" s="10"/>
      <c r="G858" s="11" t="s">
        <v>1158</v>
      </c>
      <c r="H858" s="18" t="str">
        <f>IFERROR(INDEX(#REF!,MATCH(G858,#REF!,0)),G858)</f>
        <v>КР000034426</v>
      </c>
      <c r="I858" s="11" t="s">
        <v>13</v>
      </c>
      <c r="J858" s="11" t="s">
        <v>1143</v>
      </c>
      <c r="K858" s="11"/>
      <c r="L858" s="11" t="s">
        <v>13</v>
      </c>
      <c r="M858" s="11" t="e">
        <v>#N/A</v>
      </c>
      <c r="N858" s="19">
        <v>192140.41</v>
      </c>
      <c r="O858" s="19">
        <v>192140.41</v>
      </c>
      <c r="P858" s="19">
        <v>192140.41</v>
      </c>
      <c r="Q858" s="19">
        <v>3202.34</v>
      </c>
      <c r="R858" s="13">
        <f t="shared" si="184"/>
        <v>188938.07</v>
      </c>
      <c r="S858" s="11"/>
      <c r="T858" s="19">
        <v>11208.19</v>
      </c>
      <c r="U858" s="11"/>
      <c r="V858" s="19">
        <v>192140.41</v>
      </c>
      <c r="W858" s="19">
        <v>14410.53</v>
      </c>
      <c r="X858" s="19">
        <v>177729.88</v>
      </c>
      <c r="Y858" s="19">
        <f t="shared" si="185"/>
        <v>1601.1700833333334</v>
      </c>
      <c r="Z858" s="19">
        <f t="shared" si="186"/>
        <v>19214.040416666667</v>
      </c>
      <c r="AA858" s="19">
        <f t="shared" si="187"/>
        <v>169724.02958333335</v>
      </c>
      <c r="AB858" s="19">
        <f t="shared" si="188"/>
        <v>19214.041000000001</v>
      </c>
      <c r="AC858" s="19">
        <f t="shared" si="189"/>
        <v>150509.98858333335</v>
      </c>
      <c r="AD858" s="19">
        <f t="shared" si="190"/>
        <v>19214.041000000001</v>
      </c>
      <c r="AE858" s="19">
        <f t="shared" si="191"/>
        <v>131295.94758333336</v>
      </c>
      <c r="AF858" s="19">
        <f t="shared" si="192"/>
        <v>19214.041000000001</v>
      </c>
      <c r="AG858" s="19">
        <f t="shared" si="193"/>
        <v>112081.90658333336</v>
      </c>
      <c r="AH858" s="19">
        <f t="shared" si="194"/>
        <v>19214.041000000001</v>
      </c>
      <c r="AI858" s="19">
        <f t="shared" si="195"/>
        <v>92867.865583333361</v>
      </c>
      <c r="AJ858" s="19">
        <f t="shared" si="196"/>
        <v>19214.041000000001</v>
      </c>
      <c r="AK858" s="20">
        <f t="shared" si="197"/>
        <v>73653.824583333364</v>
      </c>
    </row>
    <row r="859" spans="2:37" s="3" customFormat="1" ht="42.75" hidden="1" customHeight="1" outlineLevel="1" x14ac:dyDescent="0.2">
      <c r="B859" s="15" t="s">
        <v>1159</v>
      </c>
      <c r="C859" s="16" t="s">
        <v>44</v>
      </c>
      <c r="D859" s="17">
        <v>180</v>
      </c>
      <c r="E859" s="10" t="s">
        <v>877</v>
      </c>
      <c r="F859" s="10" t="s">
        <v>86</v>
      </c>
      <c r="G859" s="21">
        <v>56315</v>
      </c>
      <c r="H859" s="18">
        <f>IFERROR(INDEX(#REF!,MATCH(G859,#REF!,0)),G859)</f>
        <v>56315</v>
      </c>
      <c r="I859" s="11"/>
      <c r="J859" s="11" t="s">
        <v>1160</v>
      </c>
      <c r="K859" s="11"/>
      <c r="L859" s="11" t="s">
        <v>808</v>
      </c>
      <c r="M859" s="11" t="e">
        <v>#N/A</v>
      </c>
      <c r="N859" s="19">
        <v>161074.84</v>
      </c>
      <c r="O859" s="19">
        <v>162905.03</v>
      </c>
      <c r="P859" s="19">
        <v>162905.03</v>
      </c>
      <c r="Q859" s="22">
        <v>905.03</v>
      </c>
      <c r="R859" s="13">
        <f t="shared" si="184"/>
        <v>162000</v>
      </c>
      <c r="S859" s="11"/>
      <c r="T859" s="19">
        <v>6335.21</v>
      </c>
      <c r="U859" s="11"/>
      <c r="V859" s="19">
        <v>162905.03</v>
      </c>
      <c r="W859" s="19">
        <v>7240.24</v>
      </c>
      <c r="X859" s="19">
        <v>155664.79</v>
      </c>
      <c r="Y859" s="19">
        <f t="shared" si="185"/>
        <v>905.02794444444442</v>
      </c>
      <c r="Z859" s="19">
        <f t="shared" si="186"/>
        <v>10860.349722222221</v>
      </c>
      <c r="AA859" s="19">
        <f t="shared" si="187"/>
        <v>151139.65027777778</v>
      </c>
      <c r="AB859" s="19">
        <f t="shared" si="188"/>
        <v>10860.335333333333</v>
      </c>
      <c r="AC859" s="19">
        <f t="shared" si="189"/>
        <v>140279.31494444446</v>
      </c>
      <c r="AD859" s="19">
        <f t="shared" si="190"/>
        <v>10860.335333333333</v>
      </c>
      <c r="AE859" s="19">
        <f t="shared" si="191"/>
        <v>129418.97961111112</v>
      </c>
      <c r="AF859" s="19">
        <f t="shared" si="192"/>
        <v>10860.335333333333</v>
      </c>
      <c r="AG859" s="19">
        <f t="shared" si="193"/>
        <v>118558.64427777778</v>
      </c>
      <c r="AH859" s="19">
        <f t="shared" si="194"/>
        <v>10860.335333333333</v>
      </c>
      <c r="AI859" s="19">
        <f t="shared" si="195"/>
        <v>107698.30894444445</v>
      </c>
      <c r="AJ859" s="19">
        <f t="shared" si="196"/>
        <v>10860.335333333333</v>
      </c>
      <c r="AK859" s="20">
        <f t="shared" si="197"/>
        <v>96837.973611111112</v>
      </c>
    </row>
    <row r="860" spans="2:37" s="3" customFormat="1" ht="53.25" hidden="1" customHeight="1" outlineLevel="1" x14ac:dyDescent="0.2">
      <c r="B860" s="15" t="s">
        <v>1161</v>
      </c>
      <c r="C860" s="16" t="s">
        <v>44</v>
      </c>
      <c r="D860" s="17">
        <v>120</v>
      </c>
      <c r="E860" s="10" t="s">
        <v>117</v>
      </c>
      <c r="F860" s="10"/>
      <c r="G860" s="11" t="s">
        <v>1162</v>
      </c>
      <c r="H860" s="18" t="str">
        <f>IFERROR(INDEX(#REF!,MATCH(G860,#REF!,0)),G860)</f>
        <v>КР33000000518-УКНТМК</v>
      </c>
      <c r="I860" s="11" t="s">
        <v>13</v>
      </c>
      <c r="J860" s="11" t="s">
        <v>1163</v>
      </c>
      <c r="K860" s="11"/>
      <c r="L860" s="11" t="s">
        <v>13</v>
      </c>
      <c r="M860" s="11" t="e">
        <v>#N/A</v>
      </c>
      <c r="N860" s="19">
        <v>4925763.18</v>
      </c>
      <c r="O860" s="19">
        <v>4925763.18</v>
      </c>
      <c r="P860" s="19">
        <v>4925763.18</v>
      </c>
      <c r="Q860" s="19">
        <v>41048.03</v>
      </c>
      <c r="R860" s="13">
        <f t="shared" si="184"/>
        <v>4884715.1499999994</v>
      </c>
      <c r="S860" s="11"/>
      <c r="T860" s="19">
        <v>287336.21000000002</v>
      </c>
      <c r="U860" s="11"/>
      <c r="V860" s="19">
        <v>4925763.18</v>
      </c>
      <c r="W860" s="19">
        <v>328384.24</v>
      </c>
      <c r="X860" s="19">
        <v>4597378.9400000004</v>
      </c>
      <c r="Y860" s="19">
        <f t="shared" si="185"/>
        <v>41048.0265</v>
      </c>
      <c r="Z860" s="19">
        <f t="shared" si="186"/>
        <v>492576.34250000003</v>
      </c>
      <c r="AA860" s="19">
        <f t="shared" si="187"/>
        <v>4392138.8074999992</v>
      </c>
      <c r="AB860" s="19">
        <f t="shared" si="188"/>
        <v>492576.31799999997</v>
      </c>
      <c r="AC860" s="19">
        <f t="shared" si="189"/>
        <v>3899562.4894999992</v>
      </c>
      <c r="AD860" s="19">
        <f t="shared" si="190"/>
        <v>492576.31799999997</v>
      </c>
      <c r="AE860" s="19">
        <f t="shared" si="191"/>
        <v>3406986.1714999992</v>
      </c>
      <c r="AF860" s="19">
        <f t="shared" si="192"/>
        <v>492576.31799999997</v>
      </c>
      <c r="AG860" s="19">
        <f t="shared" si="193"/>
        <v>2914409.8534999993</v>
      </c>
      <c r="AH860" s="19">
        <f t="shared" si="194"/>
        <v>492576.31799999997</v>
      </c>
      <c r="AI860" s="19">
        <f t="shared" si="195"/>
        <v>2421833.5354999993</v>
      </c>
      <c r="AJ860" s="19">
        <f t="shared" si="196"/>
        <v>492576.31799999997</v>
      </c>
      <c r="AK860" s="20">
        <f t="shared" si="197"/>
        <v>1929257.2174999993</v>
      </c>
    </row>
    <row r="861" spans="2:37" s="3" customFormat="1" ht="42.75" hidden="1" customHeight="1" outlineLevel="1" x14ac:dyDescent="0.2">
      <c r="B861" s="15" t="s">
        <v>1164</v>
      </c>
      <c r="C861" s="16" t="s">
        <v>44</v>
      </c>
      <c r="D861" s="17">
        <v>120</v>
      </c>
      <c r="E861" s="10" t="s">
        <v>292</v>
      </c>
      <c r="F861" s="10"/>
      <c r="G861" s="11" t="s">
        <v>1165</v>
      </c>
      <c r="H861" s="18" t="str">
        <f>IFERROR(INDEX(#REF!,MATCH(G861,#REF!,0)),G861)</f>
        <v>КР756001009962УКНТМК</v>
      </c>
      <c r="I861" s="11" t="s">
        <v>13</v>
      </c>
      <c r="J861" s="11" t="s">
        <v>1163</v>
      </c>
      <c r="K861" s="11"/>
      <c r="L861" s="11" t="s">
        <v>13</v>
      </c>
      <c r="M861" s="11" t="e">
        <v>#N/A</v>
      </c>
      <c r="N861" s="19">
        <v>3475023.17</v>
      </c>
      <c r="O861" s="19">
        <v>3475023.17</v>
      </c>
      <c r="P861" s="19">
        <v>3475023.17</v>
      </c>
      <c r="Q861" s="19">
        <v>28958.53</v>
      </c>
      <c r="R861" s="13">
        <f t="shared" si="184"/>
        <v>3446064.64</v>
      </c>
      <c r="S861" s="11"/>
      <c r="T861" s="19">
        <v>202709.71</v>
      </c>
      <c r="U861" s="11"/>
      <c r="V861" s="19">
        <v>3475023.17</v>
      </c>
      <c r="W861" s="19">
        <v>231668.24</v>
      </c>
      <c r="X861" s="19">
        <v>3243354.93</v>
      </c>
      <c r="Y861" s="19">
        <f t="shared" si="185"/>
        <v>28958.526416666668</v>
      </c>
      <c r="Z861" s="19">
        <f t="shared" si="186"/>
        <v>347502.34208333329</v>
      </c>
      <c r="AA861" s="19">
        <f t="shared" si="187"/>
        <v>3098562.2979166666</v>
      </c>
      <c r="AB861" s="19">
        <f t="shared" si="188"/>
        <v>347502.31700000004</v>
      </c>
      <c r="AC861" s="19">
        <f t="shared" si="189"/>
        <v>2751059.9809166668</v>
      </c>
      <c r="AD861" s="19">
        <f t="shared" si="190"/>
        <v>347502.31700000004</v>
      </c>
      <c r="AE861" s="19">
        <f t="shared" si="191"/>
        <v>2403557.663916667</v>
      </c>
      <c r="AF861" s="19">
        <f t="shared" si="192"/>
        <v>347502.31700000004</v>
      </c>
      <c r="AG861" s="19">
        <f t="shared" si="193"/>
        <v>2056055.346916667</v>
      </c>
      <c r="AH861" s="19">
        <f t="shared" si="194"/>
        <v>347502.31700000004</v>
      </c>
      <c r="AI861" s="19">
        <f t="shared" si="195"/>
        <v>1708553.0299166669</v>
      </c>
      <c r="AJ861" s="19">
        <f t="shared" si="196"/>
        <v>347502.31700000004</v>
      </c>
      <c r="AK861" s="20">
        <f t="shared" si="197"/>
        <v>1361050.7129166669</v>
      </c>
    </row>
    <row r="862" spans="2:37" s="3" customFormat="1" ht="32.25" hidden="1" customHeight="1" outlineLevel="1" x14ac:dyDescent="0.2">
      <c r="B862" s="15" t="s">
        <v>1166</v>
      </c>
      <c r="C862" s="16" t="s">
        <v>44</v>
      </c>
      <c r="D862" s="17">
        <v>120</v>
      </c>
      <c r="E862" s="10" t="s">
        <v>350</v>
      </c>
      <c r="F862" s="10"/>
      <c r="G862" s="11" t="s">
        <v>1167</v>
      </c>
      <c r="H862" s="18" t="str">
        <f>IFERROR(INDEX(#REF!,MATCH(G862,#REF!,0)),G862)</f>
        <v>КР8527-УК ВГОК</v>
      </c>
      <c r="I862" s="11" t="s">
        <v>13</v>
      </c>
      <c r="J862" s="11" t="s">
        <v>1163</v>
      </c>
      <c r="K862" s="11"/>
      <c r="L862" s="11" t="s">
        <v>13</v>
      </c>
      <c r="M862" s="11" t="e">
        <v>#N/A</v>
      </c>
      <c r="N862" s="19">
        <v>912014.71</v>
      </c>
      <c r="O862" s="19">
        <v>912014.71</v>
      </c>
      <c r="P862" s="19">
        <v>912014.71</v>
      </c>
      <c r="Q862" s="19">
        <v>7600.12</v>
      </c>
      <c r="R862" s="13">
        <f t="shared" si="184"/>
        <v>904414.59</v>
      </c>
      <c r="S862" s="11"/>
      <c r="T862" s="19">
        <v>53200.84</v>
      </c>
      <c r="U862" s="11"/>
      <c r="V862" s="19">
        <v>912014.71</v>
      </c>
      <c r="W862" s="19">
        <v>60800.959999999999</v>
      </c>
      <c r="X862" s="19">
        <v>851213.75</v>
      </c>
      <c r="Y862" s="19">
        <f t="shared" si="185"/>
        <v>7600.1225833333328</v>
      </c>
      <c r="Z862" s="19">
        <f t="shared" si="186"/>
        <v>91201.452916666662</v>
      </c>
      <c r="AA862" s="19">
        <f t="shared" si="187"/>
        <v>813213.13708333333</v>
      </c>
      <c r="AB862" s="19">
        <f t="shared" si="188"/>
        <v>91201.47099999999</v>
      </c>
      <c r="AC862" s="19">
        <f t="shared" si="189"/>
        <v>722011.66608333332</v>
      </c>
      <c r="AD862" s="19">
        <f t="shared" si="190"/>
        <v>91201.47099999999</v>
      </c>
      <c r="AE862" s="19">
        <f t="shared" si="191"/>
        <v>630810.1950833333</v>
      </c>
      <c r="AF862" s="19">
        <f t="shared" si="192"/>
        <v>91201.47099999999</v>
      </c>
      <c r="AG862" s="19">
        <f t="shared" si="193"/>
        <v>539608.72408333328</v>
      </c>
      <c r="AH862" s="19">
        <f t="shared" si="194"/>
        <v>91201.47099999999</v>
      </c>
      <c r="AI862" s="19">
        <f t="shared" si="195"/>
        <v>448407.25308333326</v>
      </c>
      <c r="AJ862" s="19">
        <f t="shared" si="196"/>
        <v>91201.47099999999</v>
      </c>
      <c r="AK862" s="20">
        <f t="shared" si="197"/>
        <v>357205.78208333324</v>
      </c>
    </row>
    <row r="863" spans="2:37" s="3" customFormat="1" ht="32.25" hidden="1" customHeight="1" outlineLevel="1" x14ac:dyDescent="0.2">
      <c r="B863" s="15" t="s">
        <v>1168</v>
      </c>
      <c r="C863" s="16" t="s">
        <v>44</v>
      </c>
      <c r="D863" s="17">
        <v>120</v>
      </c>
      <c r="E863" s="10" t="s">
        <v>963</v>
      </c>
      <c r="F863" s="10"/>
      <c r="G863" s="11" t="s">
        <v>1169</v>
      </c>
      <c r="H863" s="18" t="str">
        <f>IFERROR(INDEX(#REF!,MATCH(G863,#REF!,0)),G863)</f>
        <v>КР000055878</v>
      </c>
      <c r="I863" s="11" t="s">
        <v>13</v>
      </c>
      <c r="J863" s="11" t="s">
        <v>1163</v>
      </c>
      <c r="K863" s="11"/>
      <c r="L863" s="11" t="s">
        <v>13</v>
      </c>
      <c r="M863" s="11" t="e">
        <v>#N/A</v>
      </c>
      <c r="N863" s="19">
        <v>68297.34</v>
      </c>
      <c r="O863" s="19">
        <v>68297.34</v>
      </c>
      <c r="P863" s="19">
        <v>68297.34</v>
      </c>
      <c r="Q863" s="22">
        <v>569.14</v>
      </c>
      <c r="R863" s="13">
        <f t="shared" si="184"/>
        <v>67728.2</v>
      </c>
      <c r="S863" s="11"/>
      <c r="T863" s="19">
        <v>3983.98</v>
      </c>
      <c r="U863" s="11"/>
      <c r="V863" s="19">
        <v>68297.34</v>
      </c>
      <c r="W863" s="19">
        <v>4553.12</v>
      </c>
      <c r="X863" s="19">
        <v>63744.22</v>
      </c>
      <c r="Y863" s="19">
        <f t="shared" si="185"/>
        <v>569.14449999999999</v>
      </c>
      <c r="Z863" s="19">
        <f t="shared" si="186"/>
        <v>6829.7024999999994</v>
      </c>
      <c r="AA863" s="19">
        <f t="shared" si="187"/>
        <v>60898.497499999998</v>
      </c>
      <c r="AB863" s="19">
        <f t="shared" si="188"/>
        <v>6829.7340000000004</v>
      </c>
      <c r="AC863" s="19">
        <f t="shared" si="189"/>
        <v>54068.763500000001</v>
      </c>
      <c r="AD863" s="19">
        <f t="shared" si="190"/>
        <v>6829.7340000000004</v>
      </c>
      <c r="AE863" s="19">
        <f t="shared" si="191"/>
        <v>47239.029500000004</v>
      </c>
      <c r="AF863" s="19">
        <f t="shared" si="192"/>
        <v>6829.7340000000004</v>
      </c>
      <c r="AG863" s="19">
        <f t="shared" si="193"/>
        <v>40409.295500000007</v>
      </c>
      <c r="AH863" s="19">
        <f t="shared" si="194"/>
        <v>6829.7340000000004</v>
      </c>
      <c r="AI863" s="19">
        <f t="shared" si="195"/>
        <v>33579.561500000011</v>
      </c>
      <c r="AJ863" s="19">
        <f t="shared" si="196"/>
        <v>6829.7340000000004</v>
      </c>
      <c r="AK863" s="20">
        <f t="shared" si="197"/>
        <v>26749.82750000001</v>
      </c>
    </row>
    <row r="864" spans="2:37" s="3" customFormat="1" ht="74.25" hidden="1" customHeight="1" outlineLevel="1" x14ac:dyDescent="0.2">
      <c r="B864" s="15" t="s">
        <v>1170</v>
      </c>
      <c r="C864" s="16" t="s">
        <v>44</v>
      </c>
      <c r="D864" s="17">
        <v>120</v>
      </c>
      <c r="E864" s="10" t="s">
        <v>129</v>
      </c>
      <c r="F864" s="10"/>
      <c r="G864" s="11" t="s">
        <v>1171</v>
      </c>
      <c r="H864" s="18" t="str">
        <f>IFERROR(INDEX(#REF!,MATCH(G864,#REF!,0)),G864)</f>
        <v>КР8596-УК</v>
      </c>
      <c r="I864" s="11" t="s">
        <v>13</v>
      </c>
      <c r="J864" s="11" t="s">
        <v>1163</v>
      </c>
      <c r="K864" s="11"/>
      <c r="L864" s="11" t="s">
        <v>13</v>
      </c>
      <c r="M864" s="11" t="e">
        <v>#N/A</v>
      </c>
      <c r="N864" s="19">
        <v>327415.18</v>
      </c>
      <c r="O864" s="19">
        <v>327415.18</v>
      </c>
      <c r="P864" s="19">
        <v>327415.18</v>
      </c>
      <c r="Q864" s="19">
        <v>2728.46</v>
      </c>
      <c r="R864" s="13">
        <f t="shared" si="184"/>
        <v>324686.71999999997</v>
      </c>
      <c r="S864" s="11"/>
      <c r="T864" s="19">
        <v>19099.22</v>
      </c>
      <c r="U864" s="11"/>
      <c r="V864" s="19">
        <v>327415.18</v>
      </c>
      <c r="W864" s="19">
        <v>21827.68</v>
      </c>
      <c r="X864" s="19">
        <v>305587.5</v>
      </c>
      <c r="Y864" s="19">
        <f t="shared" si="185"/>
        <v>2728.4598333333333</v>
      </c>
      <c r="Z864" s="19">
        <f t="shared" si="186"/>
        <v>32741.519166666669</v>
      </c>
      <c r="AA864" s="19">
        <f t="shared" si="187"/>
        <v>291945.20083333331</v>
      </c>
      <c r="AB864" s="19">
        <f t="shared" si="188"/>
        <v>32741.518</v>
      </c>
      <c r="AC864" s="19">
        <f t="shared" si="189"/>
        <v>259203.6828333333</v>
      </c>
      <c r="AD864" s="19">
        <f t="shared" si="190"/>
        <v>32741.518</v>
      </c>
      <c r="AE864" s="19">
        <f t="shared" si="191"/>
        <v>226462.16483333329</v>
      </c>
      <c r="AF864" s="19">
        <f t="shared" si="192"/>
        <v>32741.518</v>
      </c>
      <c r="AG864" s="19">
        <f t="shared" si="193"/>
        <v>193720.64683333327</v>
      </c>
      <c r="AH864" s="19">
        <f t="shared" si="194"/>
        <v>32741.518</v>
      </c>
      <c r="AI864" s="19">
        <f t="shared" si="195"/>
        <v>160979.12883333326</v>
      </c>
      <c r="AJ864" s="19">
        <f t="shared" si="196"/>
        <v>32741.518</v>
      </c>
      <c r="AK864" s="20">
        <f t="shared" si="197"/>
        <v>128237.61083333327</v>
      </c>
    </row>
    <row r="865" spans="2:37" s="3" customFormat="1" ht="42.75" hidden="1" customHeight="1" outlineLevel="1" x14ac:dyDescent="0.2">
      <c r="B865" s="15" t="s">
        <v>1172</v>
      </c>
      <c r="C865" s="16" t="s">
        <v>44</v>
      </c>
      <c r="D865" s="17">
        <v>180</v>
      </c>
      <c r="E865" s="10" t="s">
        <v>981</v>
      </c>
      <c r="F865" s="10" t="s">
        <v>86</v>
      </c>
      <c r="G865" s="21">
        <v>56403</v>
      </c>
      <c r="H865" s="18">
        <f>IFERROR(INDEX(#REF!,MATCH(G865,#REF!,0)),G865)</f>
        <v>56403</v>
      </c>
      <c r="I865" s="11"/>
      <c r="J865" s="11" t="s">
        <v>1173</v>
      </c>
      <c r="K865" s="11"/>
      <c r="L865" s="11" t="s">
        <v>1312</v>
      </c>
      <c r="M865" s="11" t="e">
        <v>#N/A</v>
      </c>
      <c r="N865" s="19">
        <v>184565.41</v>
      </c>
      <c r="O865" s="19">
        <v>184565.41</v>
      </c>
      <c r="P865" s="19">
        <v>184565.41</v>
      </c>
      <c r="Q865" s="11"/>
      <c r="R865" s="13">
        <f t="shared" si="184"/>
        <v>184565.41</v>
      </c>
      <c r="S865" s="11"/>
      <c r="T865" s="19">
        <v>7177.52</v>
      </c>
      <c r="U865" s="11"/>
      <c r="V865" s="19">
        <v>184565.41</v>
      </c>
      <c r="W865" s="19">
        <v>7177.52</v>
      </c>
      <c r="X865" s="19">
        <v>177387.89</v>
      </c>
      <c r="Y865" s="19">
        <f t="shared" si="185"/>
        <v>1025.3633888888889</v>
      </c>
      <c r="Z865" s="19">
        <f t="shared" si="186"/>
        <v>12304.336944444445</v>
      </c>
      <c r="AA865" s="19">
        <f t="shared" si="187"/>
        <v>172261.07305555555</v>
      </c>
      <c r="AB865" s="19">
        <f t="shared" si="188"/>
        <v>12304.360666666667</v>
      </c>
      <c r="AC865" s="19">
        <f t="shared" si="189"/>
        <v>159956.71238888887</v>
      </c>
      <c r="AD865" s="19">
        <f t="shared" si="190"/>
        <v>12304.360666666667</v>
      </c>
      <c r="AE865" s="19">
        <f t="shared" si="191"/>
        <v>147652.3517222222</v>
      </c>
      <c r="AF865" s="19">
        <f t="shared" si="192"/>
        <v>12304.360666666667</v>
      </c>
      <c r="AG865" s="19">
        <f t="shared" si="193"/>
        <v>135347.99105555553</v>
      </c>
      <c r="AH865" s="19">
        <f t="shared" si="194"/>
        <v>12304.360666666667</v>
      </c>
      <c r="AI865" s="19">
        <f t="shared" si="195"/>
        <v>123043.63038888885</v>
      </c>
      <c r="AJ865" s="19">
        <f t="shared" si="196"/>
        <v>12304.360666666667</v>
      </c>
      <c r="AK865" s="20">
        <f t="shared" si="197"/>
        <v>110739.26972222218</v>
      </c>
    </row>
    <row r="866" spans="2:37" s="3" customFormat="1" ht="42.75" hidden="1" customHeight="1" outlineLevel="1" x14ac:dyDescent="0.2">
      <c r="B866" s="15" t="s">
        <v>1174</v>
      </c>
      <c r="C866" s="16" t="s">
        <v>44</v>
      </c>
      <c r="D866" s="17">
        <v>180</v>
      </c>
      <c r="E866" s="10" t="s">
        <v>981</v>
      </c>
      <c r="F866" s="10" t="s">
        <v>86</v>
      </c>
      <c r="G866" s="21">
        <v>56404</v>
      </c>
      <c r="H866" s="18">
        <f>IFERROR(INDEX(#REF!,MATCH(G866,#REF!,0)),G866)</f>
        <v>56404</v>
      </c>
      <c r="I866" s="11"/>
      <c r="J866" s="11" t="s">
        <v>1173</v>
      </c>
      <c r="K866" s="11"/>
      <c r="L866" s="11" t="s">
        <v>1312</v>
      </c>
      <c r="M866" s="11" t="e">
        <v>#N/A</v>
      </c>
      <c r="N866" s="19">
        <v>210092.14</v>
      </c>
      <c r="O866" s="19">
        <v>210092.14</v>
      </c>
      <c r="P866" s="19">
        <v>210092.14</v>
      </c>
      <c r="Q866" s="11"/>
      <c r="R866" s="13">
        <f t="shared" si="184"/>
        <v>210092.14</v>
      </c>
      <c r="S866" s="11"/>
      <c r="T866" s="19">
        <v>8170.26</v>
      </c>
      <c r="U866" s="11"/>
      <c r="V866" s="19">
        <v>210092.14</v>
      </c>
      <c r="W866" s="19">
        <v>8170.26</v>
      </c>
      <c r="X866" s="19">
        <v>201921.88</v>
      </c>
      <c r="Y866" s="19">
        <f t="shared" si="185"/>
        <v>1167.1785555555557</v>
      </c>
      <c r="Z866" s="19">
        <f t="shared" si="186"/>
        <v>14006.152777777779</v>
      </c>
      <c r="AA866" s="19">
        <f t="shared" si="187"/>
        <v>196085.98722222223</v>
      </c>
      <c r="AB866" s="19">
        <f t="shared" si="188"/>
        <v>14006.142666666668</v>
      </c>
      <c r="AC866" s="19">
        <f t="shared" si="189"/>
        <v>182079.84455555555</v>
      </c>
      <c r="AD866" s="19">
        <f t="shared" si="190"/>
        <v>14006.142666666668</v>
      </c>
      <c r="AE866" s="19">
        <f t="shared" si="191"/>
        <v>168073.70188888887</v>
      </c>
      <c r="AF866" s="19">
        <f t="shared" si="192"/>
        <v>14006.142666666668</v>
      </c>
      <c r="AG866" s="19">
        <f t="shared" si="193"/>
        <v>154067.55922222219</v>
      </c>
      <c r="AH866" s="19">
        <f t="shared" si="194"/>
        <v>14006.142666666668</v>
      </c>
      <c r="AI866" s="19">
        <f t="shared" si="195"/>
        <v>140061.41655555551</v>
      </c>
      <c r="AJ866" s="19">
        <f t="shared" si="196"/>
        <v>14006.142666666668</v>
      </c>
      <c r="AK866" s="20">
        <f t="shared" si="197"/>
        <v>126055.27388888884</v>
      </c>
    </row>
    <row r="867" spans="2:37" s="3" customFormat="1" ht="42.75" hidden="1" customHeight="1" outlineLevel="1" x14ac:dyDescent="0.2">
      <c r="B867" s="15" t="s">
        <v>1175</v>
      </c>
      <c r="C867" s="16" t="s">
        <v>44</v>
      </c>
      <c r="D867" s="17">
        <v>180</v>
      </c>
      <c r="E867" s="10" t="s">
        <v>981</v>
      </c>
      <c r="F867" s="10" t="s">
        <v>86</v>
      </c>
      <c r="G867" s="21">
        <v>56405</v>
      </c>
      <c r="H867" s="18">
        <f>IFERROR(INDEX(#REF!,MATCH(G867,#REF!,0)),G867)</f>
        <v>56405</v>
      </c>
      <c r="I867" s="11"/>
      <c r="J867" s="11" t="s">
        <v>1173</v>
      </c>
      <c r="K867" s="11"/>
      <c r="L867" s="11" t="s">
        <v>1312</v>
      </c>
      <c r="M867" s="11" t="e">
        <v>#N/A</v>
      </c>
      <c r="N867" s="19">
        <v>348099.97</v>
      </c>
      <c r="O867" s="19">
        <v>348099.97</v>
      </c>
      <c r="P867" s="19">
        <v>348099.97</v>
      </c>
      <c r="Q867" s="11"/>
      <c r="R867" s="13">
        <f t="shared" si="184"/>
        <v>348099.97</v>
      </c>
      <c r="S867" s="11"/>
      <c r="T867" s="19">
        <v>13537.23</v>
      </c>
      <c r="U867" s="11"/>
      <c r="V867" s="19">
        <v>348099.97</v>
      </c>
      <c r="W867" s="19">
        <v>13537.23</v>
      </c>
      <c r="X867" s="19">
        <v>334562.74</v>
      </c>
      <c r="Y867" s="19">
        <f t="shared" si="185"/>
        <v>1933.888722222222</v>
      </c>
      <c r="Z867" s="19">
        <f t="shared" si="186"/>
        <v>23206.673611111109</v>
      </c>
      <c r="AA867" s="19">
        <f t="shared" si="187"/>
        <v>324893.29638888885</v>
      </c>
      <c r="AB867" s="19">
        <f t="shared" si="188"/>
        <v>23206.664666666664</v>
      </c>
      <c r="AC867" s="19">
        <f t="shared" si="189"/>
        <v>301686.6317222222</v>
      </c>
      <c r="AD867" s="19">
        <f t="shared" si="190"/>
        <v>23206.664666666664</v>
      </c>
      <c r="AE867" s="19">
        <f t="shared" si="191"/>
        <v>278479.96705555555</v>
      </c>
      <c r="AF867" s="19">
        <f t="shared" si="192"/>
        <v>23206.664666666664</v>
      </c>
      <c r="AG867" s="19">
        <f t="shared" si="193"/>
        <v>255273.3023888889</v>
      </c>
      <c r="AH867" s="19">
        <f t="shared" si="194"/>
        <v>23206.664666666664</v>
      </c>
      <c r="AI867" s="19">
        <f t="shared" si="195"/>
        <v>232066.63772222225</v>
      </c>
      <c r="AJ867" s="19">
        <f t="shared" si="196"/>
        <v>23206.664666666664</v>
      </c>
      <c r="AK867" s="20">
        <f t="shared" si="197"/>
        <v>208859.9730555556</v>
      </c>
    </row>
    <row r="868" spans="2:37" s="3" customFormat="1" ht="42.75" hidden="1" customHeight="1" outlineLevel="1" x14ac:dyDescent="0.2">
      <c r="B868" s="15" t="s">
        <v>1176</v>
      </c>
      <c r="C868" s="16" t="s">
        <v>44</v>
      </c>
      <c r="D868" s="17">
        <v>180</v>
      </c>
      <c r="E868" s="10" t="s">
        <v>981</v>
      </c>
      <c r="F868" s="10" t="s">
        <v>86</v>
      </c>
      <c r="G868" s="21">
        <v>56406</v>
      </c>
      <c r="H868" s="18">
        <f>IFERROR(INDEX(#REF!,MATCH(G868,#REF!,0)),G868)</f>
        <v>56406</v>
      </c>
      <c r="I868" s="11"/>
      <c r="J868" s="11" t="s">
        <v>1173</v>
      </c>
      <c r="K868" s="11"/>
      <c r="L868" s="11" t="s">
        <v>1312</v>
      </c>
      <c r="M868" s="11" t="e">
        <v>#N/A</v>
      </c>
      <c r="N868" s="19">
        <v>171219.56</v>
      </c>
      <c r="O868" s="19">
        <v>171219.56</v>
      </c>
      <c r="P868" s="19">
        <v>171219.56</v>
      </c>
      <c r="Q868" s="11"/>
      <c r="R868" s="13">
        <f t="shared" si="184"/>
        <v>171219.56</v>
      </c>
      <c r="S868" s="11"/>
      <c r="T868" s="19">
        <v>6658.54</v>
      </c>
      <c r="U868" s="11"/>
      <c r="V868" s="19">
        <v>171219.56</v>
      </c>
      <c r="W868" s="19">
        <v>6658.54</v>
      </c>
      <c r="X868" s="19">
        <v>164561.01999999999</v>
      </c>
      <c r="Y868" s="19">
        <f t="shared" si="185"/>
        <v>951.21977777777772</v>
      </c>
      <c r="Z868" s="19">
        <f t="shared" si="186"/>
        <v>11414.638888888889</v>
      </c>
      <c r="AA868" s="19">
        <f t="shared" si="187"/>
        <v>159804.92111111112</v>
      </c>
      <c r="AB868" s="19">
        <f t="shared" si="188"/>
        <v>11414.637333333332</v>
      </c>
      <c r="AC868" s="19">
        <f t="shared" si="189"/>
        <v>148390.2837777778</v>
      </c>
      <c r="AD868" s="19">
        <f t="shared" si="190"/>
        <v>11414.637333333332</v>
      </c>
      <c r="AE868" s="19">
        <f t="shared" si="191"/>
        <v>136975.64644444449</v>
      </c>
      <c r="AF868" s="19">
        <f t="shared" si="192"/>
        <v>11414.637333333332</v>
      </c>
      <c r="AG868" s="19">
        <f t="shared" si="193"/>
        <v>125561.00911111115</v>
      </c>
      <c r="AH868" s="19">
        <f t="shared" si="194"/>
        <v>11414.637333333332</v>
      </c>
      <c r="AI868" s="19">
        <f t="shared" si="195"/>
        <v>114146.37177777782</v>
      </c>
      <c r="AJ868" s="19">
        <f t="shared" si="196"/>
        <v>11414.637333333332</v>
      </c>
      <c r="AK868" s="20">
        <f t="shared" si="197"/>
        <v>102731.73444444449</v>
      </c>
    </row>
    <row r="869" spans="2:37" s="3" customFormat="1" ht="42.75" hidden="1" customHeight="1" outlineLevel="1" x14ac:dyDescent="0.2">
      <c r="B869" s="15" t="s">
        <v>1177</v>
      </c>
      <c r="C869" s="16" t="s">
        <v>44</v>
      </c>
      <c r="D869" s="17">
        <v>180</v>
      </c>
      <c r="E869" s="10" t="s">
        <v>981</v>
      </c>
      <c r="F869" s="10" t="s">
        <v>86</v>
      </c>
      <c r="G869" s="21">
        <v>56407</v>
      </c>
      <c r="H869" s="18">
        <f>IFERROR(INDEX(#REF!,MATCH(G869,#REF!,0)),G869)</f>
        <v>56407</v>
      </c>
      <c r="I869" s="11"/>
      <c r="J869" s="11" t="s">
        <v>1173</v>
      </c>
      <c r="K869" s="11"/>
      <c r="L869" s="11" t="s">
        <v>1312</v>
      </c>
      <c r="M869" s="11" t="e">
        <v>#N/A</v>
      </c>
      <c r="N869" s="19">
        <v>151460.26999999999</v>
      </c>
      <c r="O869" s="19">
        <v>151460.26999999999</v>
      </c>
      <c r="P869" s="19">
        <v>151460.26999999999</v>
      </c>
      <c r="Q869" s="11"/>
      <c r="R869" s="13">
        <f t="shared" si="184"/>
        <v>151460.26999999999</v>
      </c>
      <c r="S869" s="11"/>
      <c r="T869" s="19">
        <v>5890.15</v>
      </c>
      <c r="U869" s="11"/>
      <c r="V869" s="19">
        <v>151460.26999999999</v>
      </c>
      <c r="W869" s="19">
        <v>5890.15</v>
      </c>
      <c r="X869" s="19">
        <v>145570.12</v>
      </c>
      <c r="Y869" s="19">
        <f t="shared" si="185"/>
        <v>841.44594444444442</v>
      </c>
      <c r="Z869" s="19">
        <f t="shared" si="186"/>
        <v>10097.379722222222</v>
      </c>
      <c r="AA869" s="19">
        <f t="shared" si="187"/>
        <v>141362.89027777777</v>
      </c>
      <c r="AB869" s="19">
        <f t="shared" si="188"/>
        <v>10097.351333333332</v>
      </c>
      <c r="AC869" s="19">
        <f t="shared" si="189"/>
        <v>131265.53894444444</v>
      </c>
      <c r="AD869" s="19">
        <f t="shared" si="190"/>
        <v>10097.351333333332</v>
      </c>
      <c r="AE869" s="19">
        <f t="shared" si="191"/>
        <v>121168.18761111112</v>
      </c>
      <c r="AF869" s="19">
        <f t="shared" si="192"/>
        <v>10097.351333333332</v>
      </c>
      <c r="AG869" s="19">
        <f t="shared" si="193"/>
        <v>111070.83627777779</v>
      </c>
      <c r="AH869" s="19">
        <f t="shared" si="194"/>
        <v>10097.351333333332</v>
      </c>
      <c r="AI869" s="19">
        <f t="shared" si="195"/>
        <v>100973.48494444447</v>
      </c>
      <c r="AJ869" s="19">
        <f t="shared" si="196"/>
        <v>10097.351333333332</v>
      </c>
      <c r="AK869" s="20">
        <f t="shared" si="197"/>
        <v>90876.133611111145</v>
      </c>
    </row>
    <row r="870" spans="2:37" s="3" customFormat="1" ht="42.75" hidden="1" customHeight="1" outlineLevel="1" x14ac:dyDescent="0.2">
      <c r="B870" s="15" t="s">
        <v>1178</v>
      </c>
      <c r="C870" s="16" t="s">
        <v>44</v>
      </c>
      <c r="D870" s="17">
        <v>180</v>
      </c>
      <c r="E870" s="10" t="s">
        <v>969</v>
      </c>
      <c r="F870" s="10" t="s">
        <v>86</v>
      </c>
      <c r="G870" s="21">
        <v>56414</v>
      </c>
      <c r="H870" s="18">
        <f>IFERROR(INDEX(#REF!,MATCH(G870,#REF!,0)),G870)</f>
        <v>56414</v>
      </c>
      <c r="I870" s="11"/>
      <c r="J870" s="11" t="s">
        <v>1179</v>
      </c>
      <c r="K870" s="11"/>
      <c r="L870" s="11" t="s">
        <v>1312</v>
      </c>
      <c r="M870" s="11" t="e">
        <v>#N/A</v>
      </c>
      <c r="N870" s="19">
        <v>780916.45</v>
      </c>
      <c r="O870" s="19">
        <v>780916.45</v>
      </c>
      <c r="P870" s="19">
        <v>780916.45</v>
      </c>
      <c r="Q870" s="11"/>
      <c r="R870" s="13">
        <f t="shared" si="184"/>
        <v>780916.45</v>
      </c>
      <c r="S870" s="11"/>
      <c r="T870" s="19">
        <v>30368.94</v>
      </c>
      <c r="U870" s="11"/>
      <c r="V870" s="19">
        <v>780916.45</v>
      </c>
      <c r="W870" s="19">
        <v>30368.94</v>
      </c>
      <c r="X870" s="19">
        <v>750547.51</v>
      </c>
      <c r="Y870" s="19">
        <f t="shared" si="185"/>
        <v>4338.424722222222</v>
      </c>
      <c r="Z870" s="19">
        <f t="shared" si="186"/>
        <v>52061.063611111109</v>
      </c>
      <c r="AA870" s="19">
        <f t="shared" si="187"/>
        <v>728855.38638888882</v>
      </c>
      <c r="AB870" s="19">
        <f t="shared" si="188"/>
        <v>52061.096666666665</v>
      </c>
      <c r="AC870" s="19">
        <f t="shared" si="189"/>
        <v>676794.28972222214</v>
      </c>
      <c r="AD870" s="19">
        <f t="shared" si="190"/>
        <v>52061.096666666665</v>
      </c>
      <c r="AE870" s="19">
        <f t="shared" si="191"/>
        <v>624733.19305555546</v>
      </c>
      <c r="AF870" s="19">
        <f t="shared" si="192"/>
        <v>52061.096666666665</v>
      </c>
      <c r="AG870" s="19">
        <f t="shared" si="193"/>
        <v>572672.09638888878</v>
      </c>
      <c r="AH870" s="19">
        <f t="shared" si="194"/>
        <v>52061.096666666665</v>
      </c>
      <c r="AI870" s="19">
        <f t="shared" si="195"/>
        <v>520610.9997222221</v>
      </c>
      <c r="AJ870" s="19">
        <f t="shared" si="196"/>
        <v>52061.096666666665</v>
      </c>
      <c r="AK870" s="20">
        <f t="shared" si="197"/>
        <v>468549.90305555542</v>
      </c>
    </row>
    <row r="871" spans="2:37" s="3" customFormat="1" ht="105.75" hidden="1" customHeight="1" outlineLevel="1" x14ac:dyDescent="0.2">
      <c r="B871" s="15" t="s">
        <v>1180</v>
      </c>
      <c r="C871" s="16" t="s">
        <v>44</v>
      </c>
      <c r="D871" s="17">
        <v>60</v>
      </c>
      <c r="E871" s="10" t="s">
        <v>847</v>
      </c>
      <c r="F871" s="10" t="s">
        <v>61</v>
      </c>
      <c r="G871" s="21">
        <v>56415</v>
      </c>
      <c r="H871" s="18">
        <f>IFERROR(INDEX(#REF!,MATCH(G871,#REF!,0)),G871)</f>
        <v>56415</v>
      </c>
      <c r="I871" s="11"/>
      <c r="J871" s="11" t="s">
        <v>1181</v>
      </c>
      <c r="K871" s="11"/>
      <c r="L871" s="11" t="s">
        <v>808</v>
      </c>
      <c r="M871" s="11" t="e">
        <v>#N/A</v>
      </c>
      <c r="N871" s="19">
        <v>2112500</v>
      </c>
      <c r="O871" s="19">
        <v>2112500</v>
      </c>
      <c r="P871" s="19">
        <v>2112500</v>
      </c>
      <c r="Q871" s="11"/>
      <c r="R871" s="13">
        <f t="shared" si="184"/>
        <v>2112500</v>
      </c>
      <c r="S871" s="11"/>
      <c r="T871" s="19">
        <v>246458.31</v>
      </c>
      <c r="U871" s="11"/>
      <c r="V871" s="19">
        <v>2112500</v>
      </c>
      <c r="W871" s="19">
        <v>246458.31</v>
      </c>
      <c r="X871" s="19">
        <v>1866041.69</v>
      </c>
      <c r="Y871" s="19">
        <f t="shared" si="185"/>
        <v>35208.333333333336</v>
      </c>
      <c r="Z871" s="19">
        <f t="shared" si="186"/>
        <v>422499.97666666668</v>
      </c>
      <c r="AA871" s="19">
        <f t="shared" si="187"/>
        <v>1690000.0233333334</v>
      </c>
      <c r="AB871" s="19">
        <f t="shared" si="188"/>
        <v>422500</v>
      </c>
      <c r="AC871" s="19">
        <f t="shared" si="189"/>
        <v>1267500.0233333334</v>
      </c>
      <c r="AD871" s="19">
        <f t="shared" si="190"/>
        <v>422500</v>
      </c>
      <c r="AE871" s="19">
        <f t="shared" si="191"/>
        <v>845000.02333333343</v>
      </c>
      <c r="AF871" s="19">
        <f t="shared" si="192"/>
        <v>422500</v>
      </c>
      <c r="AG871" s="19">
        <f t="shared" si="193"/>
        <v>422500.02333333343</v>
      </c>
      <c r="AH871" s="19">
        <f t="shared" si="194"/>
        <v>422500</v>
      </c>
      <c r="AI871" s="19">
        <f t="shared" si="195"/>
        <v>2.3333333432674408E-2</v>
      </c>
      <c r="AJ871" s="19">
        <f t="shared" si="196"/>
        <v>2.3333333432674408E-2</v>
      </c>
      <c r="AK871" s="20">
        <f t="shared" si="197"/>
        <v>0</v>
      </c>
    </row>
    <row r="872" spans="2:37" s="3" customFormat="1" ht="21.75" hidden="1" customHeight="1" outlineLevel="1" x14ac:dyDescent="0.2">
      <c r="B872" s="15" t="s">
        <v>1182</v>
      </c>
      <c r="C872" s="16" t="s">
        <v>44</v>
      </c>
      <c r="D872" s="17">
        <v>120</v>
      </c>
      <c r="E872" s="10" t="s">
        <v>336</v>
      </c>
      <c r="F872" s="10"/>
      <c r="G872" s="11" t="s">
        <v>1183</v>
      </c>
      <c r="H872" s="18" t="str">
        <f>IFERROR(INDEX(#REF!,MATCH(G872,#REF!,0)),G872)</f>
        <v>КР33000000047-УКНТМК</v>
      </c>
      <c r="I872" s="11" t="s">
        <v>13</v>
      </c>
      <c r="J872" s="11" t="s">
        <v>1184</v>
      </c>
      <c r="K872" s="11"/>
      <c r="L872" s="11" t="s">
        <v>13</v>
      </c>
      <c r="M872" s="11" t="e">
        <v>#N/A</v>
      </c>
      <c r="N872" s="19">
        <v>269270.83</v>
      </c>
      <c r="O872" s="19">
        <v>269270.83</v>
      </c>
      <c r="P872" s="19">
        <v>269270.83</v>
      </c>
      <c r="Q872" s="11"/>
      <c r="R872" s="13">
        <f t="shared" si="184"/>
        <v>269270.83</v>
      </c>
      <c r="S872" s="11"/>
      <c r="T872" s="19">
        <v>15707.44</v>
      </c>
      <c r="U872" s="11"/>
      <c r="V872" s="19">
        <v>269270.83</v>
      </c>
      <c r="W872" s="19">
        <v>15707.44</v>
      </c>
      <c r="X872" s="19">
        <v>253563.39</v>
      </c>
      <c r="Y872" s="19">
        <f t="shared" si="185"/>
        <v>2243.9235833333337</v>
      </c>
      <c r="Z872" s="19">
        <f t="shared" si="186"/>
        <v>26927.057916666668</v>
      </c>
      <c r="AA872" s="19">
        <f t="shared" si="187"/>
        <v>242343.77208333334</v>
      </c>
      <c r="AB872" s="19">
        <f t="shared" si="188"/>
        <v>26927.083000000006</v>
      </c>
      <c r="AC872" s="19">
        <f t="shared" si="189"/>
        <v>215416.68908333333</v>
      </c>
      <c r="AD872" s="19">
        <f t="shared" si="190"/>
        <v>26927.083000000006</v>
      </c>
      <c r="AE872" s="19">
        <f t="shared" si="191"/>
        <v>188489.60608333332</v>
      </c>
      <c r="AF872" s="19">
        <f t="shared" si="192"/>
        <v>26927.083000000006</v>
      </c>
      <c r="AG872" s="19">
        <f t="shared" si="193"/>
        <v>161562.5230833333</v>
      </c>
      <c r="AH872" s="19">
        <f t="shared" si="194"/>
        <v>26927.083000000006</v>
      </c>
      <c r="AI872" s="19">
        <f t="shared" si="195"/>
        <v>134635.44008333329</v>
      </c>
      <c r="AJ872" s="19">
        <f t="shared" si="196"/>
        <v>26927.083000000006</v>
      </c>
      <c r="AK872" s="20">
        <f t="shared" si="197"/>
        <v>107708.35708333328</v>
      </c>
    </row>
    <row r="873" spans="2:37" s="3" customFormat="1" ht="21.75" hidden="1" customHeight="1" outlineLevel="1" x14ac:dyDescent="0.2">
      <c r="B873" s="15" t="s">
        <v>1185</v>
      </c>
      <c r="C873" s="16" t="s">
        <v>44</v>
      </c>
      <c r="D873" s="17">
        <v>120</v>
      </c>
      <c r="E873" s="10" t="s">
        <v>336</v>
      </c>
      <c r="F873" s="10"/>
      <c r="G873" s="11" t="s">
        <v>1186</v>
      </c>
      <c r="H873" s="18" t="str">
        <f>IFERROR(INDEX(#REF!,MATCH(G873,#REF!,0)),G873)</f>
        <v>КР33000000067-УКНТМК</v>
      </c>
      <c r="I873" s="11" t="s">
        <v>13</v>
      </c>
      <c r="J873" s="11" t="s">
        <v>1184</v>
      </c>
      <c r="K873" s="11"/>
      <c r="L873" s="11" t="s">
        <v>13</v>
      </c>
      <c r="M873" s="11" t="e">
        <v>#N/A</v>
      </c>
      <c r="N873" s="19">
        <v>348064.74</v>
      </c>
      <c r="O873" s="19">
        <v>348064.74</v>
      </c>
      <c r="P873" s="19">
        <v>348064.74</v>
      </c>
      <c r="Q873" s="11"/>
      <c r="R873" s="13">
        <f t="shared" si="184"/>
        <v>348064.74</v>
      </c>
      <c r="S873" s="11"/>
      <c r="T873" s="19">
        <v>20303.78</v>
      </c>
      <c r="U873" s="11"/>
      <c r="V873" s="19">
        <v>348064.74</v>
      </c>
      <c r="W873" s="19">
        <v>20303.78</v>
      </c>
      <c r="X873" s="19">
        <v>327760.96000000002</v>
      </c>
      <c r="Y873" s="19">
        <f t="shared" si="185"/>
        <v>2900.5394999999999</v>
      </c>
      <c r="Z873" s="19">
        <f t="shared" si="186"/>
        <v>34806.477499999994</v>
      </c>
      <c r="AA873" s="19">
        <f t="shared" si="187"/>
        <v>313258.26250000001</v>
      </c>
      <c r="AB873" s="19">
        <f t="shared" si="188"/>
        <v>34806.474000000002</v>
      </c>
      <c r="AC873" s="19">
        <f t="shared" si="189"/>
        <v>278451.78850000002</v>
      </c>
      <c r="AD873" s="19">
        <f t="shared" si="190"/>
        <v>34806.474000000002</v>
      </c>
      <c r="AE873" s="19">
        <f t="shared" si="191"/>
        <v>243645.31450000004</v>
      </c>
      <c r="AF873" s="19">
        <f t="shared" si="192"/>
        <v>34806.474000000002</v>
      </c>
      <c r="AG873" s="19">
        <f t="shared" si="193"/>
        <v>208838.84050000005</v>
      </c>
      <c r="AH873" s="19">
        <f t="shared" si="194"/>
        <v>34806.474000000002</v>
      </c>
      <c r="AI873" s="19">
        <f t="shared" si="195"/>
        <v>174032.36650000006</v>
      </c>
      <c r="AJ873" s="19">
        <f t="shared" si="196"/>
        <v>34806.474000000002</v>
      </c>
      <c r="AK873" s="20">
        <f t="shared" si="197"/>
        <v>139225.89250000007</v>
      </c>
    </row>
    <row r="874" spans="2:37" s="3" customFormat="1" ht="42.75" hidden="1" customHeight="1" outlineLevel="1" x14ac:dyDescent="0.2">
      <c r="B874" s="15" t="s">
        <v>1187</v>
      </c>
      <c r="C874" s="16" t="s">
        <v>44</v>
      </c>
      <c r="D874" s="17">
        <v>120</v>
      </c>
      <c r="E874" s="10" t="s">
        <v>292</v>
      </c>
      <c r="F874" s="10"/>
      <c r="G874" s="11" t="s">
        <v>1188</v>
      </c>
      <c r="H874" s="18" t="str">
        <f>IFERROR(INDEX(#REF!,MATCH(G874,#REF!,0)),G874)</f>
        <v>КР33000000044-УК/2</v>
      </c>
      <c r="I874" s="11" t="s">
        <v>13</v>
      </c>
      <c r="J874" s="11" t="s">
        <v>1184</v>
      </c>
      <c r="K874" s="11"/>
      <c r="L874" s="11" t="s">
        <v>13</v>
      </c>
      <c r="M874" s="11" t="e">
        <v>#N/A</v>
      </c>
      <c r="N874" s="19">
        <v>505432.12</v>
      </c>
      <c r="O874" s="19">
        <v>505432.12</v>
      </c>
      <c r="P874" s="19">
        <v>505432.12</v>
      </c>
      <c r="Q874" s="11"/>
      <c r="R874" s="13">
        <f t="shared" si="184"/>
        <v>505432.12</v>
      </c>
      <c r="S874" s="11"/>
      <c r="T874" s="19">
        <v>29483.51</v>
      </c>
      <c r="U874" s="11"/>
      <c r="V874" s="19">
        <v>505432.12</v>
      </c>
      <c r="W874" s="19">
        <v>29483.51</v>
      </c>
      <c r="X874" s="19">
        <v>475948.61</v>
      </c>
      <c r="Y874" s="19">
        <f t="shared" si="185"/>
        <v>4211.9343333333336</v>
      </c>
      <c r="Z874" s="19">
        <f t="shared" si="186"/>
        <v>50543.181666666671</v>
      </c>
      <c r="AA874" s="19">
        <f t="shared" si="187"/>
        <v>454888.93833333335</v>
      </c>
      <c r="AB874" s="19">
        <f t="shared" si="188"/>
        <v>50543.212</v>
      </c>
      <c r="AC874" s="19">
        <f t="shared" si="189"/>
        <v>404345.72633333335</v>
      </c>
      <c r="AD874" s="19">
        <f t="shared" si="190"/>
        <v>50543.212</v>
      </c>
      <c r="AE874" s="19">
        <f t="shared" si="191"/>
        <v>353802.51433333335</v>
      </c>
      <c r="AF874" s="19">
        <f t="shared" si="192"/>
        <v>50543.212</v>
      </c>
      <c r="AG874" s="19">
        <f t="shared" si="193"/>
        <v>303259.30233333335</v>
      </c>
      <c r="AH874" s="19">
        <f t="shared" si="194"/>
        <v>50543.212</v>
      </c>
      <c r="AI874" s="19">
        <f t="shared" si="195"/>
        <v>252716.09033333336</v>
      </c>
      <c r="AJ874" s="19">
        <f t="shared" si="196"/>
        <v>50543.212</v>
      </c>
      <c r="AK874" s="20">
        <f t="shared" si="197"/>
        <v>202172.87833333336</v>
      </c>
    </row>
    <row r="875" spans="2:37" s="3" customFormat="1" ht="53.25" hidden="1" customHeight="1" outlineLevel="1" x14ac:dyDescent="0.2">
      <c r="B875" s="15" t="s">
        <v>1189</v>
      </c>
      <c r="C875" s="16" t="s">
        <v>44</v>
      </c>
      <c r="D875" s="17">
        <v>120</v>
      </c>
      <c r="E875" s="10" t="s">
        <v>117</v>
      </c>
      <c r="F875" s="10"/>
      <c r="G875" s="11" t="s">
        <v>1190</v>
      </c>
      <c r="H875" s="18" t="str">
        <f>IFERROR(INDEX(#REF!,MATCH(G875,#REF!,0)),G875)</f>
        <v>КР033000000611-УК/2</v>
      </c>
      <c r="I875" s="11" t="s">
        <v>13</v>
      </c>
      <c r="J875" s="11" t="s">
        <v>1184</v>
      </c>
      <c r="K875" s="11"/>
      <c r="L875" s="11" t="s">
        <v>13</v>
      </c>
      <c r="M875" s="11" t="e">
        <v>#N/A</v>
      </c>
      <c r="N875" s="19">
        <v>379804.54</v>
      </c>
      <c r="O875" s="19">
        <v>379804.54</v>
      </c>
      <c r="P875" s="19">
        <v>379804.54</v>
      </c>
      <c r="Q875" s="11"/>
      <c r="R875" s="13">
        <f t="shared" si="184"/>
        <v>379804.54</v>
      </c>
      <c r="S875" s="11"/>
      <c r="T875" s="19">
        <v>22155.279999999999</v>
      </c>
      <c r="U875" s="11"/>
      <c r="V875" s="19">
        <v>379804.54</v>
      </c>
      <c r="W875" s="19">
        <v>22155.279999999999</v>
      </c>
      <c r="X875" s="19">
        <v>357649.26</v>
      </c>
      <c r="Y875" s="19">
        <f t="shared" si="185"/>
        <v>3165.0378333333333</v>
      </c>
      <c r="Z875" s="19">
        <f t="shared" si="186"/>
        <v>37980.469166666662</v>
      </c>
      <c r="AA875" s="19">
        <f t="shared" si="187"/>
        <v>341824.0708333333</v>
      </c>
      <c r="AB875" s="19">
        <f t="shared" si="188"/>
        <v>37980.453999999998</v>
      </c>
      <c r="AC875" s="19">
        <f t="shared" si="189"/>
        <v>303843.61683333328</v>
      </c>
      <c r="AD875" s="19">
        <f t="shared" si="190"/>
        <v>37980.453999999998</v>
      </c>
      <c r="AE875" s="19">
        <f t="shared" si="191"/>
        <v>265863.16283333325</v>
      </c>
      <c r="AF875" s="19">
        <f t="shared" si="192"/>
        <v>37980.453999999998</v>
      </c>
      <c r="AG875" s="19">
        <f t="shared" si="193"/>
        <v>227882.70883333325</v>
      </c>
      <c r="AH875" s="19">
        <f t="shared" si="194"/>
        <v>37980.453999999998</v>
      </c>
      <c r="AI875" s="19">
        <f t="shared" si="195"/>
        <v>189902.25483333325</v>
      </c>
      <c r="AJ875" s="19">
        <f t="shared" si="196"/>
        <v>37980.453999999998</v>
      </c>
      <c r="AK875" s="20">
        <f t="shared" si="197"/>
        <v>151921.80083333325</v>
      </c>
    </row>
    <row r="876" spans="2:37" s="3" customFormat="1" ht="21.75" hidden="1" customHeight="1" outlineLevel="1" x14ac:dyDescent="0.2">
      <c r="B876" s="15" t="s">
        <v>1191</v>
      </c>
      <c r="C876" s="16" t="s">
        <v>44</v>
      </c>
      <c r="D876" s="17">
        <v>120</v>
      </c>
      <c r="E876" s="10" t="s">
        <v>336</v>
      </c>
      <c r="F876" s="10"/>
      <c r="G876" s="11" t="s">
        <v>1192</v>
      </c>
      <c r="H876" s="18" t="str">
        <f>IFERROR(INDEX(#REF!,MATCH(G876,#REF!,0)),G876)</f>
        <v>КР33000000123-УК НТМ</v>
      </c>
      <c r="I876" s="11" t="s">
        <v>13</v>
      </c>
      <c r="J876" s="11" t="s">
        <v>1184</v>
      </c>
      <c r="K876" s="11"/>
      <c r="L876" s="11" t="s">
        <v>13</v>
      </c>
      <c r="M876" s="11" t="e">
        <v>#N/A</v>
      </c>
      <c r="N876" s="19">
        <v>29622.39</v>
      </c>
      <c r="O876" s="19">
        <v>29622.39</v>
      </c>
      <c r="P876" s="19">
        <v>29622.39</v>
      </c>
      <c r="Q876" s="11"/>
      <c r="R876" s="13">
        <f t="shared" si="184"/>
        <v>29622.39</v>
      </c>
      <c r="S876" s="11"/>
      <c r="T876" s="19">
        <v>1727.95</v>
      </c>
      <c r="U876" s="11"/>
      <c r="V876" s="19">
        <v>29622.39</v>
      </c>
      <c r="W876" s="19">
        <v>1727.95</v>
      </c>
      <c r="X876" s="19">
        <v>27894.44</v>
      </c>
      <c r="Y876" s="19">
        <f t="shared" si="185"/>
        <v>246.85325</v>
      </c>
      <c r="Z876" s="19">
        <f t="shared" si="186"/>
        <v>2962.2162500000004</v>
      </c>
      <c r="AA876" s="19">
        <f t="shared" si="187"/>
        <v>26660.173749999998</v>
      </c>
      <c r="AB876" s="19">
        <f t="shared" si="188"/>
        <v>2962.239</v>
      </c>
      <c r="AC876" s="19">
        <f t="shared" si="189"/>
        <v>23697.934749999997</v>
      </c>
      <c r="AD876" s="19">
        <f t="shared" si="190"/>
        <v>2962.239</v>
      </c>
      <c r="AE876" s="19">
        <f t="shared" si="191"/>
        <v>20735.695749999995</v>
      </c>
      <c r="AF876" s="19">
        <f t="shared" si="192"/>
        <v>2962.239</v>
      </c>
      <c r="AG876" s="19">
        <f t="shared" si="193"/>
        <v>17773.456749999994</v>
      </c>
      <c r="AH876" s="19">
        <f t="shared" si="194"/>
        <v>2962.239</v>
      </c>
      <c r="AI876" s="19">
        <f t="shared" si="195"/>
        <v>14811.217749999994</v>
      </c>
      <c r="AJ876" s="19">
        <f t="shared" si="196"/>
        <v>2962.239</v>
      </c>
      <c r="AK876" s="20">
        <f t="shared" si="197"/>
        <v>11848.978749999995</v>
      </c>
    </row>
    <row r="877" spans="2:37" s="3" customFormat="1" ht="32.25" hidden="1" customHeight="1" outlineLevel="1" x14ac:dyDescent="0.2">
      <c r="B877" s="15" t="s">
        <v>1193</v>
      </c>
      <c r="C877" s="16" t="s">
        <v>44</v>
      </c>
      <c r="D877" s="17">
        <v>120</v>
      </c>
      <c r="E877" s="10" t="s">
        <v>336</v>
      </c>
      <c r="F877" s="10"/>
      <c r="G877" s="11" t="s">
        <v>1194</v>
      </c>
      <c r="H877" s="18" t="str">
        <f>IFERROR(INDEX(#REF!,MATCH(G877,#REF!,0)),G877)</f>
        <v>КР33000000121-УКНТМК</v>
      </c>
      <c r="I877" s="11" t="s">
        <v>13</v>
      </c>
      <c r="J877" s="11" t="s">
        <v>1184</v>
      </c>
      <c r="K877" s="11"/>
      <c r="L877" s="11" t="s">
        <v>13</v>
      </c>
      <c r="M877" s="11" t="e">
        <v>#N/A</v>
      </c>
      <c r="N877" s="19">
        <v>43302.8</v>
      </c>
      <c r="O877" s="19">
        <v>43302.8</v>
      </c>
      <c r="P877" s="19">
        <v>43302.8</v>
      </c>
      <c r="Q877" s="11"/>
      <c r="R877" s="13">
        <f t="shared" si="184"/>
        <v>43302.8</v>
      </c>
      <c r="S877" s="11"/>
      <c r="T877" s="19">
        <v>2526.02</v>
      </c>
      <c r="U877" s="11"/>
      <c r="V877" s="19">
        <v>43302.8</v>
      </c>
      <c r="W877" s="19">
        <v>2526.02</v>
      </c>
      <c r="X877" s="19">
        <v>40776.78</v>
      </c>
      <c r="Y877" s="19">
        <f t="shared" si="185"/>
        <v>360.85666666666668</v>
      </c>
      <c r="Z877" s="19">
        <f t="shared" si="186"/>
        <v>4330.3033333333333</v>
      </c>
      <c r="AA877" s="19">
        <f t="shared" si="187"/>
        <v>38972.496666666673</v>
      </c>
      <c r="AB877" s="19">
        <f t="shared" si="188"/>
        <v>4330.2800000000007</v>
      </c>
      <c r="AC877" s="19">
        <f t="shared" si="189"/>
        <v>34642.216666666674</v>
      </c>
      <c r="AD877" s="19">
        <f t="shared" si="190"/>
        <v>4330.2800000000007</v>
      </c>
      <c r="AE877" s="19">
        <f t="shared" si="191"/>
        <v>30311.936666666676</v>
      </c>
      <c r="AF877" s="19">
        <f t="shared" si="192"/>
        <v>4330.2800000000007</v>
      </c>
      <c r="AG877" s="19">
        <f t="shared" si="193"/>
        <v>25981.656666666677</v>
      </c>
      <c r="AH877" s="19">
        <f t="shared" si="194"/>
        <v>4330.2800000000007</v>
      </c>
      <c r="AI877" s="19">
        <f t="shared" si="195"/>
        <v>21651.376666666678</v>
      </c>
      <c r="AJ877" s="19">
        <f t="shared" si="196"/>
        <v>4330.2800000000007</v>
      </c>
      <c r="AK877" s="20">
        <f t="shared" si="197"/>
        <v>17321.096666666679</v>
      </c>
    </row>
    <row r="878" spans="2:37" s="3" customFormat="1" ht="53.25" hidden="1" customHeight="1" outlineLevel="1" x14ac:dyDescent="0.2">
      <c r="B878" s="15" t="s">
        <v>1195</v>
      </c>
      <c r="C878" s="16" t="s">
        <v>44</v>
      </c>
      <c r="D878" s="17">
        <v>120</v>
      </c>
      <c r="E878" s="10" t="s">
        <v>1196</v>
      </c>
      <c r="F878" s="10"/>
      <c r="G878" s="11" t="s">
        <v>1197</v>
      </c>
      <c r="H878" s="18" t="str">
        <f>IFERROR(INDEX(#REF!,MATCH(G878,#REF!,0)),G878)</f>
        <v>КР54022</v>
      </c>
      <c r="I878" s="11" t="s">
        <v>13</v>
      </c>
      <c r="J878" s="11" t="s">
        <v>1184</v>
      </c>
      <c r="K878" s="11"/>
      <c r="L878" s="11" t="s">
        <v>13</v>
      </c>
      <c r="M878" s="11" t="e">
        <v>#N/A</v>
      </c>
      <c r="N878" s="19">
        <v>967757.06</v>
      </c>
      <c r="O878" s="19">
        <v>967757.06</v>
      </c>
      <c r="P878" s="19">
        <v>967757.06</v>
      </c>
      <c r="Q878" s="11"/>
      <c r="R878" s="13">
        <f t="shared" si="184"/>
        <v>967757.06</v>
      </c>
      <c r="S878" s="11"/>
      <c r="T878" s="19">
        <v>56452.480000000003</v>
      </c>
      <c r="U878" s="11"/>
      <c r="V878" s="19">
        <v>967757.06</v>
      </c>
      <c r="W878" s="19">
        <v>56452.480000000003</v>
      </c>
      <c r="X878" s="19">
        <v>911304.58</v>
      </c>
      <c r="Y878" s="19">
        <f t="shared" si="185"/>
        <v>8064.6421666666674</v>
      </c>
      <c r="Z878" s="19">
        <f t="shared" si="186"/>
        <v>96775.690833333341</v>
      </c>
      <c r="AA878" s="19">
        <f t="shared" si="187"/>
        <v>870981.36916666676</v>
      </c>
      <c r="AB878" s="19">
        <f t="shared" si="188"/>
        <v>96775.706000000006</v>
      </c>
      <c r="AC878" s="19">
        <f t="shared" si="189"/>
        <v>774205.66316666675</v>
      </c>
      <c r="AD878" s="19">
        <f t="shared" si="190"/>
        <v>96775.706000000006</v>
      </c>
      <c r="AE878" s="19">
        <f t="shared" si="191"/>
        <v>677429.95716666675</v>
      </c>
      <c r="AF878" s="19">
        <f t="shared" si="192"/>
        <v>96775.706000000006</v>
      </c>
      <c r="AG878" s="19">
        <f t="shared" si="193"/>
        <v>580654.25116666674</v>
      </c>
      <c r="AH878" s="19">
        <f t="shared" si="194"/>
        <v>96775.706000000006</v>
      </c>
      <c r="AI878" s="19">
        <f t="shared" si="195"/>
        <v>483878.54516666674</v>
      </c>
      <c r="AJ878" s="19">
        <f t="shared" si="196"/>
        <v>96775.706000000006</v>
      </c>
      <c r="AK878" s="20">
        <f t="shared" si="197"/>
        <v>387102.83916666673</v>
      </c>
    </row>
    <row r="879" spans="2:37" s="3" customFormat="1" ht="42.75" hidden="1" customHeight="1" outlineLevel="1" x14ac:dyDescent="0.2">
      <c r="B879" s="15" t="s">
        <v>1198</v>
      </c>
      <c r="C879" s="16" t="s">
        <v>44</v>
      </c>
      <c r="D879" s="17">
        <v>120</v>
      </c>
      <c r="E879" s="10" t="s">
        <v>950</v>
      </c>
      <c r="F879" s="10"/>
      <c r="G879" s="11" t="s">
        <v>1199</v>
      </c>
      <c r="H879" s="18" t="str">
        <f>IFERROR(INDEX(#REF!,MATCH(G879,#REF!,0)),G879)</f>
        <v>КР54005/1</v>
      </c>
      <c r="I879" s="11" t="s">
        <v>13</v>
      </c>
      <c r="J879" s="11" t="s">
        <v>1184</v>
      </c>
      <c r="K879" s="11"/>
      <c r="L879" s="11" t="s">
        <v>13</v>
      </c>
      <c r="M879" s="11" t="e">
        <v>#N/A</v>
      </c>
      <c r="N879" s="19">
        <v>1171626.81</v>
      </c>
      <c r="O879" s="19">
        <v>1171626.81</v>
      </c>
      <c r="P879" s="19">
        <v>1171626.81</v>
      </c>
      <c r="Q879" s="11"/>
      <c r="R879" s="13">
        <f t="shared" si="184"/>
        <v>1171626.81</v>
      </c>
      <c r="S879" s="11"/>
      <c r="T879" s="19">
        <v>68344.92</v>
      </c>
      <c r="U879" s="11"/>
      <c r="V879" s="19">
        <v>1171626.81</v>
      </c>
      <c r="W879" s="19">
        <v>68344.92</v>
      </c>
      <c r="X879" s="19">
        <v>1103281.8899999999</v>
      </c>
      <c r="Y879" s="19">
        <f t="shared" si="185"/>
        <v>9763.5567499999997</v>
      </c>
      <c r="Z879" s="19">
        <f t="shared" si="186"/>
        <v>117162.70375</v>
      </c>
      <c r="AA879" s="19">
        <f t="shared" si="187"/>
        <v>1054464.10625</v>
      </c>
      <c r="AB879" s="19">
        <f t="shared" si="188"/>
        <v>117162.681</v>
      </c>
      <c r="AC879" s="19">
        <f t="shared" si="189"/>
        <v>937301.42524999997</v>
      </c>
      <c r="AD879" s="19">
        <f t="shared" si="190"/>
        <v>117162.681</v>
      </c>
      <c r="AE879" s="19">
        <f t="shared" si="191"/>
        <v>820138.74424999999</v>
      </c>
      <c r="AF879" s="19">
        <f t="shared" si="192"/>
        <v>117162.681</v>
      </c>
      <c r="AG879" s="19">
        <f t="shared" si="193"/>
        <v>702976.06325000001</v>
      </c>
      <c r="AH879" s="19">
        <f t="shared" si="194"/>
        <v>117162.681</v>
      </c>
      <c r="AI879" s="19">
        <f t="shared" si="195"/>
        <v>585813.38225000002</v>
      </c>
      <c r="AJ879" s="19">
        <f t="shared" si="196"/>
        <v>117162.681</v>
      </c>
      <c r="AK879" s="20">
        <f t="shared" si="197"/>
        <v>468650.70125000004</v>
      </c>
    </row>
    <row r="880" spans="2:37" s="3" customFormat="1" ht="42.75" hidden="1" customHeight="1" outlineLevel="1" x14ac:dyDescent="0.2">
      <c r="B880" s="15" t="s">
        <v>1200</v>
      </c>
      <c r="C880" s="16" t="s">
        <v>44</v>
      </c>
      <c r="D880" s="17">
        <v>120</v>
      </c>
      <c r="E880" s="10" t="s">
        <v>950</v>
      </c>
      <c r="F880" s="10"/>
      <c r="G880" s="11" t="s">
        <v>1201</v>
      </c>
      <c r="H880" s="18" t="str">
        <f>IFERROR(INDEX(#REF!,MATCH(G880,#REF!,0)),G880)</f>
        <v>КР54004</v>
      </c>
      <c r="I880" s="11" t="s">
        <v>13</v>
      </c>
      <c r="J880" s="11" t="s">
        <v>1184</v>
      </c>
      <c r="K880" s="11"/>
      <c r="L880" s="11" t="s">
        <v>13</v>
      </c>
      <c r="M880" s="11" t="e">
        <v>#N/A</v>
      </c>
      <c r="N880" s="19">
        <v>1331949.03</v>
      </c>
      <c r="O880" s="19">
        <v>1331949.03</v>
      </c>
      <c r="P880" s="19">
        <v>1331949.03</v>
      </c>
      <c r="Q880" s="11"/>
      <c r="R880" s="13">
        <f t="shared" si="184"/>
        <v>1331949.03</v>
      </c>
      <c r="S880" s="11"/>
      <c r="T880" s="19">
        <v>77697.06</v>
      </c>
      <c r="U880" s="11"/>
      <c r="V880" s="19">
        <v>1331949.03</v>
      </c>
      <c r="W880" s="19">
        <v>77697.06</v>
      </c>
      <c r="X880" s="19">
        <v>1254251.97</v>
      </c>
      <c r="Y880" s="19">
        <f t="shared" si="185"/>
        <v>11099.57525</v>
      </c>
      <c r="Z880" s="19">
        <f t="shared" si="186"/>
        <v>133194.93625</v>
      </c>
      <c r="AA880" s="19">
        <f t="shared" si="187"/>
        <v>1198754.09375</v>
      </c>
      <c r="AB880" s="19">
        <f t="shared" si="188"/>
        <v>133194.90299999999</v>
      </c>
      <c r="AC880" s="19">
        <f t="shared" si="189"/>
        <v>1065559.1907500001</v>
      </c>
      <c r="AD880" s="19">
        <f t="shared" si="190"/>
        <v>133194.90299999999</v>
      </c>
      <c r="AE880" s="19">
        <f t="shared" si="191"/>
        <v>932364.28775000013</v>
      </c>
      <c r="AF880" s="19">
        <f t="shared" si="192"/>
        <v>133194.90299999999</v>
      </c>
      <c r="AG880" s="19">
        <f t="shared" si="193"/>
        <v>799169.3847500002</v>
      </c>
      <c r="AH880" s="19">
        <f t="shared" si="194"/>
        <v>133194.90299999999</v>
      </c>
      <c r="AI880" s="19">
        <f t="shared" si="195"/>
        <v>665974.48175000027</v>
      </c>
      <c r="AJ880" s="19">
        <f t="shared" si="196"/>
        <v>133194.90299999999</v>
      </c>
      <c r="AK880" s="20">
        <f t="shared" si="197"/>
        <v>532779.57875000034</v>
      </c>
    </row>
    <row r="881" spans="2:37" s="3" customFormat="1" ht="74.25" hidden="1" customHeight="1" outlineLevel="1" x14ac:dyDescent="0.2">
      <c r="B881" s="15" t="s">
        <v>1202</v>
      </c>
      <c r="C881" s="16" t="s">
        <v>44</v>
      </c>
      <c r="D881" s="17">
        <v>168</v>
      </c>
      <c r="E881" s="10" t="s">
        <v>106</v>
      </c>
      <c r="F881" s="10" t="s">
        <v>81</v>
      </c>
      <c r="G881" s="33">
        <v>8085</v>
      </c>
      <c r="H881" s="18">
        <f>IFERROR(INDEX(#REF!,MATCH(G881,#REF!,0)),G881)</f>
        <v>8085</v>
      </c>
      <c r="I881" s="11"/>
      <c r="J881" s="11" t="s">
        <v>68</v>
      </c>
      <c r="K881" s="11"/>
      <c r="L881" s="11" t="s">
        <v>808</v>
      </c>
      <c r="M881" s="11">
        <v>0</v>
      </c>
      <c r="N881" s="19">
        <v>412282.03</v>
      </c>
      <c r="O881" s="19">
        <v>929090.2</v>
      </c>
      <c r="P881" s="19">
        <v>929090.2</v>
      </c>
      <c r="Q881" s="19">
        <v>746590.2</v>
      </c>
      <c r="R881" s="13">
        <f t="shared" si="184"/>
        <v>182500</v>
      </c>
      <c r="S881" s="11"/>
      <c r="T881" s="19">
        <v>5530.3</v>
      </c>
      <c r="U881" s="19">
        <v>929090.2</v>
      </c>
      <c r="V881" s="11"/>
      <c r="W881" s="11"/>
      <c r="X881" s="11"/>
      <c r="Y881" s="19">
        <f t="shared" si="185"/>
        <v>5530.2988095238088</v>
      </c>
      <c r="Z881" s="19">
        <f t="shared" si="186"/>
        <v>33181.794047619049</v>
      </c>
      <c r="AA881" s="19">
        <f>P881-Q881-Z881</f>
        <v>149318.20595238096</v>
      </c>
      <c r="AB881" s="19">
        <f t="shared" si="188"/>
        <v>66363.585714285698</v>
      </c>
      <c r="AC881" s="19">
        <f t="shared" si="189"/>
        <v>82954.62023809526</v>
      </c>
      <c r="AD881" s="19">
        <f t="shared" si="190"/>
        <v>66363.585714285698</v>
      </c>
      <c r="AE881" s="19">
        <f t="shared" si="191"/>
        <v>16591.034523809562</v>
      </c>
      <c r="AF881" s="19">
        <f t="shared" si="192"/>
        <v>16591.034523809562</v>
      </c>
      <c r="AG881" s="19">
        <f t="shared" si="193"/>
        <v>0</v>
      </c>
      <c r="AH881" s="19">
        <f t="shared" si="194"/>
        <v>0</v>
      </c>
      <c r="AI881" s="19">
        <f t="shared" si="195"/>
        <v>0</v>
      </c>
      <c r="AJ881" s="19">
        <f t="shared" si="196"/>
        <v>0</v>
      </c>
      <c r="AK881" s="20">
        <f t="shared" si="197"/>
        <v>0</v>
      </c>
    </row>
    <row r="882" spans="2:37" s="3" customFormat="1" ht="74.25" hidden="1" customHeight="1" outlineLevel="1" x14ac:dyDescent="0.2">
      <c r="B882" s="15" t="s">
        <v>1202</v>
      </c>
      <c r="C882" s="16" t="s">
        <v>44</v>
      </c>
      <c r="D882" s="17">
        <v>168</v>
      </c>
      <c r="E882" s="10" t="s">
        <v>106</v>
      </c>
      <c r="F882" s="10" t="s">
        <v>81</v>
      </c>
      <c r="G882" s="33">
        <v>8086</v>
      </c>
      <c r="H882" s="18">
        <f>IFERROR(INDEX(#REF!,MATCH(G882,#REF!,0)),G882)</f>
        <v>8086</v>
      </c>
      <c r="I882" s="11"/>
      <c r="J882" s="11" t="s">
        <v>68</v>
      </c>
      <c r="K882" s="11"/>
      <c r="L882" s="11" t="s">
        <v>808</v>
      </c>
      <c r="M882" s="11">
        <v>0</v>
      </c>
      <c r="N882" s="19">
        <v>115671.86</v>
      </c>
      <c r="O882" s="19">
        <v>260651.69</v>
      </c>
      <c r="P882" s="19">
        <v>260651.69</v>
      </c>
      <c r="Q882" s="19">
        <v>209451.69</v>
      </c>
      <c r="R882" s="13">
        <f t="shared" si="184"/>
        <v>51200</v>
      </c>
      <c r="S882" s="11"/>
      <c r="T882" s="19">
        <v>1551.5</v>
      </c>
      <c r="U882" s="19">
        <v>260651.69</v>
      </c>
      <c r="V882" s="11"/>
      <c r="W882" s="11"/>
      <c r="X882" s="11"/>
      <c r="Y882" s="19">
        <f t="shared" si="185"/>
        <v>1551.4981547619047</v>
      </c>
      <c r="Z882" s="19">
        <f t="shared" si="186"/>
        <v>9308.9907738095244</v>
      </c>
      <c r="AA882" s="19">
        <f t="shared" si="187"/>
        <v>41891.009226190479</v>
      </c>
      <c r="AB882" s="19">
        <f t="shared" si="188"/>
        <v>18617.977857142858</v>
      </c>
      <c r="AC882" s="19">
        <f t="shared" si="189"/>
        <v>23273.031369047621</v>
      </c>
      <c r="AD882" s="19">
        <f t="shared" si="190"/>
        <v>18617.977857142858</v>
      </c>
      <c r="AE882" s="19">
        <f t="shared" si="191"/>
        <v>4655.0535119047636</v>
      </c>
      <c r="AF882" s="19">
        <f t="shared" si="192"/>
        <v>4655.0535119047636</v>
      </c>
      <c r="AG882" s="19">
        <f t="shared" si="193"/>
        <v>0</v>
      </c>
      <c r="AH882" s="19">
        <f t="shared" si="194"/>
        <v>0</v>
      </c>
      <c r="AI882" s="19">
        <f t="shared" si="195"/>
        <v>0</v>
      </c>
      <c r="AJ882" s="19">
        <f t="shared" si="196"/>
        <v>0</v>
      </c>
      <c r="AK882" s="20">
        <f t="shared" si="197"/>
        <v>0</v>
      </c>
    </row>
    <row r="883" spans="2:37" s="3" customFormat="1" ht="74.25" hidden="1" customHeight="1" outlineLevel="1" x14ac:dyDescent="0.2">
      <c r="B883" s="15" t="s">
        <v>1202</v>
      </c>
      <c r="C883" s="16" t="s">
        <v>44</v>
      </c>
      <c r="D883" s="17">
        <v>168</v>
      </c>
      <c r="E883" s="10" t="s">
        <v>106</v>
      </c>
      <c r="F883" s="10" t="s">
        <v>81</v>
      </c>
      <c r="G883" s="33">
        <v>8087</v>
      </c>
      <c r="H883" s="18">
        <f>IFERROR(INDEX(#REF!,MATCH(G883,#REF!,0)),G883)</f>
        <v>8087</v>
      </c>
      <c r="I883" s="11"/>
      <c r="J883" s="11" t="s">
        <v>68</v>
      </c>
      <c r="K883" s="11"/>
      <c r="L883" s="11" t="s">
        <v>808</v>
      </c>
      <c r="M883" s="11">
        <v>0</v>
      </c>
      <c r="N883" s="19">
        <v>115671.86</v>
      </c>
      <c r="O883" s="19">
        <v>260651.69</v>
      </c>
      <c r="P883" s="19">
        <v>260651.69</v>
      </c>
      <c r="Q883" s="19">
        <v>209451.69</v>
      </c>
      <c r="R883" s="13">
        <f t="shared" si="184"/>
        <v>51200</v>
      </c>
      <c r="S883" s="11"/>
      <c r="T883" s="19">
        <v>1551.5</v>
      </c>
      <c r="U883" s="19">
        <v>260651.69</v>
      </c>
      <c r="V883" s="11"/>
      <c r="W883" s="11"/>
      <c r="X883" s="11"/>
      <c r="Y883" s="19">
        <f t="shared" si="185"/>
        <v>1551.4981547619047</v>
      </c>
      <c r="Z883" s="19">
        <f>MIN((T883+Y883*5),IF((P883-Q883=0),X883,(P883-Q883)))</f>
        <v>9308.9907738095244</v>
      </c>
      <c r="AA883" s="19">
        <f>IF(P883=0,S883-Z883,P883-Q883-Z883)</f>
        <v>41891.009226190479</v>
      </c>
      <c r="AB883" s="19">
        <f t="shared" si="188"/>
        <v>18617.977857142858</v>
      </c>
      <c r="AC883" s="19">
        <f t="shared" si="189"/>
        <v>23273.031369047621</v>
      </c>
      <c r="AD883" s="19">
        <f t="shared" si="190"/>
        <v>18617.977857142858</v>
      </c>
      <c r="AE883" s="19">
        <f t="shared" si="191"/>
        <v>4655.0535119047636</v>
      </c>
      <c r="AF883" s="19">
        <f t="shared" si="192"/>
        <v>4655.0535119047636</v>
      </c>
      <c r="AG883" s="19">
        <f t="shared" si="193"/>
        <v>0</v>
      </c>
      <c r="AH883" s="19">
        <f t="shared" si="194"/>
        <v>0</v>
      </c>
      <c r="AI883" s="19">
        <f t="shared" si="195"/>
        <v>0</v>
      </c>
      <c r="AJ883" s="19">
        <f t="shared" si="196"/>
        <v>0</v>
      </c>
      <c r="AK883" s="20">
        <f t="shared" si="197"/>
        <v>0</v>
      </c>
    </row>
    <row r="884" spans="2:37" s="3" customFormat="1" ht="105.75" hidden="1" customHeight="1" outlineLevel="1" x14ac:dyDescent="0.2">
      <c r="B884" s="15" t="s">
        <v>1203</v>
      </c>
      <c r="C884" s="16" t="s">
        <v>44</v>
      </c>
      <c r="D884" s="17">
        <v>60</v>
      </c>
      <c r="E884" s="10" t="s">
        <v>847</v>
      </c>
      <c r="F884" s="10" t="s">
        <v>61</v>
      </c>
      <c r="G884" s="21">
        <v>56803</v>
      </c>
      <c r="H884" s="18">
        <f>IFERROR(INDEX(#REF!,MATCH(G884,#REF!,0)),G884)</f>
        <v>56803</v>
      </c>
      <c r="I884" s="11"/>
      <c r="J884" s="11" t="s">
        <v>1204</v>
      </c>
      <c r="K884" s="11"/>
      <c r="L884" s="11" t="s">
        <v>808</v>
      </c>
      <c r="M884" s="11">
        <v>0</v>
      </c>
      <c r="N884" s="19">
        <v>2000000</v>
      </c>
      <c r="O884" s="19">
        <v>2000000</v>
      </c>
      <c r="P884" s="11"/>
      <c r="Q884" s="11"/>
      <c r="R884" s="13">
        <f t="shared" si="184"/>
        <v>0</v>
      </c>
      <c r="S884" s="19">
        <v>2000000</v>
      </c>
      <c r="T884" s="19">
        <v>66666.66</v>
      </c>
      <c r="U884" s="11"/>
      <c r="V884" s="19">
        <v>2000000</v>
      </c>
      <c r="W884" s="19">
        <v>66666.66</v>
      </c>
      <c r="X884" s="19">
        <v>1933333.34</v>
      </c>
      <c r="Y884" s="19">
        <f t="shared" si="185"/>
        <v>33333.333333333336</v>
      </c>
      <c r="Z884" s="19">
        <f>MIN((T884+Y884*5),IF((P884-Q884=0),X884,(P884-Q884)))</f>
        <v>233333.32666666669</v>
      </c>
      <c r="AA884" s="19">
        <f>IF(P884=0,S884-Z884,P884-Q884-Z884)</f>
        <v>1766666.6733333333</v>
      </c>
      <c r="AB884" s="19">
        <f t="shared" si="188"/>
        <v>400000</v>
      </c>
      <c r="AC884" s="19">
        <f t="shared" si="189"/>
        <v>1366666.6733333333</v>
      </c>
      <c r="AD884" s="19">
        <f t="shared" si="190"/>
        <v>400000</v>
      </c>
      <c r="AE884" s="19">
        <f t="shared" si="191"/>
        <v>966666.67333333334</v>
      </c>
      <c r="AF884" s="19">
        <f t="shared" si="192"/>
        <v>400000</v>
      </c>
      <c r="AG884" s="19">
        <f t="shared" si="193"/>
        <v>566666.67333333334</v>
      </c>
      <c r="AH884" s="19">
        <f t="shared" si="194"/>
        <v>400000</v>
      </c>
      <c r="AI884" s="19">
        <f t="shared" si="195"/>
        <v>166666.67333333334</v>
      </c>
      <c r="AJ884" s="19">
        <f t="shared" si="196"/>
        <v>166666.67333333334</v>
      </c>
      <c r="AK884" s="20">
        <f t="shared" si="197"/>
        <v>0</v>
      </c>
    </row>
    <row r="885" spans="2:37" s="3" customFormat="1" ht="84.75" hidden="1" customHeight="1" outlineLevel="1" x14ac:dyDescent="0.2">
      <c r="B885" s="15" t="s">
        <v>1205</v>
      </c>
      <c r="C885" s="16" t="s">
        <v>44</v>
      </c>
      <c r="D885" s="17">
        <v>120</v>
      </c>
      <c r="E885" s="10" t="s">
        <v>90</v>
      </c>
      <c r="F885" s="10"/>
      <c r="G885" s="11" t="s">
        <v>1206</v>
      </c>
      <c r="H885" s="18" t="str">
        <f>IFERROR(INDEX(#REF!,MATCH(G885,#REF!,0)),G885)</f>
        <v>КР7951-УК</v>
      </c>
      <c r="I885" s="11" t="s">
        <v>13</v>
      </c>
      <c r="J885" s="11" t="s">
        <v>1207</v>
      </c>
      <c r="K885" s="11"/>
      <c r="L885" s="11" t="s">
        <v>13</v>
      </c>
      <c r="M885" s="11">
        <v>0</v>
      </c>
      <c r="N885" s="19">
        <v>101940.89</v>
      </c>
      <c r="O885" s="19">
        <v>101940.89</v>
      </c>
      <c r="P885" s="11"/>
      <c r="Q885" s="11"/>
      <c r="R885" s="13">
        <f t="shared" si="184"/>
        <v>0</v>
      </c>
      <c r="S885" s="19">
        <v>101940.89</v>
      </c>
      <c r="T885" s="19">
        <v>1699.02</v>
      </c>
      <c r="U885" s="11"/>
      <c r="V885" s="19">
        <v>101940.89</v>
      </c>
      <c r="W885" s="19">
        <v>1699.02</v>
      </c>
      <c r="X885" s="19">
        <v>100241.87</v>
      </c>
      <c r="Y885" s="19">
        <f t="shared" si="185"/>
        <v>849.5074166666667</v>
      </c>
      <c r="Z885" s="19">
        <f t="shared" ref="Z885:Z948" si="198">MIN((T885+Y885*5),IF((P885-Q885=0),X885,(P885-Q885)))</f>
        <v>5946.5570833333331</v>
      </c>
      <c r="AA885" s="19">
        <f t="shared" ref="AA885:AA948" si="199">IF(P885=0,S885-Z885,P885-Q885-Z885)</f>
        <v>95994.332916666666</v>
      </c>
      <c r="AB885" s="19">
        <f t="shared" si="188"/>
        <v>10194.089</v>
      </c>
      <c r="AC885" s="19">
        <f t="shared" si="189"/>
        <v>85800.243916666659</v>
      </c>
      <c r="AD885" s="19">
        <f t="shared" si="190"/>
        <v>10194.089</v>
      </c>
      <c r="AE885" s="19">
        <f t="shared" si="191"/>
        <v>75606.154916666652</v>
      </c>
      <c r="AF885" s="19">
        <f t="shared" si="192"/>
        <v>10194.089</v>
      </c>
      <c r="AG885" s="19">
        <f t="shared" si="193"/>
        <v>65412.065916666652</v>
      </c>
      <c r="AH885" s="19">
        <f t="shared" si="194"/>
        <v>10194.089</v>
      </c>
      <c r="AI885" s="19">
        <f t="shared" si="195"/>
        <v>55217.976916666652</v>
      </c>
      <c r="AJ885" s="19">
        <f t="shared" si="196"/>
        <v>10194.089</v>
      </c>
      <c r="AK885" s="20">
        <f t="shared" si="197"/>
        <v>45023.887916666652</v>
      </c>
    </row>
    <row r="886" spans="2:37" s="3" customFormat="1" ht="42.75" hidden="1" customHeight="1" outlineLevel="1" x14ac:dyDescent="0.2">
      <c r="B886" s="15" t="s">
        <v>1208</v>
      </c>
      <c r="C886" s="16" t="s">
        <v>44</v>
      </c>
      <c r="D886" s="17">
        <v>180</v>
      </c>
      <c r="E886" s="10" t="s">
        <v>981</v>
      </c>
      <c r="F886" s="10" t="s">
        <v>86</v>
      </c>
      <c r="G886" s="11" t="s">
        <v>1209</v>
      </c>
      <c r="H886" s="18" t="str">
        <f>IFERROR(INDEX(#REF!,MATCH(G886,#REF!,0)),G886)</f>
        <v>033000000837-1</v>
      </c>
      <c r="I886" s="11"/>
      <c r="J886" s="11" t="s">
        <v>1210</v>
      </c>
      <c r="K886" s="11"/>
      <c r="L886" s="11" t="s">
        <v>1211</v>
      </c>
      <c r="M886" s="11" t="s">
        <v>1212</v>
      </c>
      <c r="N886" s="19">
        <v>477500</v>
      </c>
      <c r="O886" s="19">
        <v>477500</v>
      </c>
      <c r="P886" s="11"/>
      <c r="Q886" s="11"/>
      <c r="R886" s="13">
        <f t="shared" si="184"/>
        <v>0</v>
      </c>
      <c r="S886" s="19">
        <v>477500</v>
      </c>
      <c r="T886" s="19">
        <v>2652.78</v>
      </c>
      <c r="U886" s="11"/>
      <c r="V886" s="19">
        <v>477500</v>
      </c>
      <c r="W886" s="19">
        <v>2652.78</v>
      </c>
      <c r="X886" s="19">
        <v>474847.22</v>
      </c>
      <c r="Y886" s="19">
        <f t="shared" si="185"/>
        <v>2652.7777777777778</v>
      </c>
      <c r="Z886" s="19">
        <f t="shared" si="198"/>
        <v>15916.668888888889</v>
      </c>
      <c r="AA886" s="19">
        <f t="shared" si="199"/>
        <v>461583.3311111111</v>
      </c>
      <c r="AB886" s="19">
        <f t="shared" si="188"/>
        <v>31833.333333333336</v>
      </c>
      <c r="AC886" s="19">
        <f t="shared" si="189"/>
        <v>429749.99777777778</v>
      </c>
      <c r="AD886" s="19">
        <f t="shared" si="190"/>
        <v>31833.333333333336</v>
      </c>
      <c r="AE886" s="19">
        <f t="shared" si="191"/>
        <v>397916.66444444447</v>
      </c>
      <c r="AF886" s="19">
        <f t="shared" si="192"/>
        <v>31833.333333333336</v>
      </c>
      <c r="AG886" s="19">
        <f t="shared" si="193"/>
        <v>366083.33111111115</v>
      </c>
      <c r="AH886" s="19">
        <f t="shared" si="194"/>
        <v>31833.333333333336</v>
      </c>
      <c r="AI886" s="19">
        <f t="shared" si="195"/>
        <v>334249.99777777784</v>
      </c>
      <c r="AJ886" s="19">
        <f t="shared" si="196"/>
        <v>31833.333333333336</v>
      </c>
      <c r="AK886" s="20">
        <f t="shared" si="197"/>
        <v>302416.66444444453</v>
      </c>
    </row>
    <row r="887" spans="2:37" s="3" customFormat="1" ht="42.75" hidden="1" customHeight="1" outlineLevel="1" x14ac:dyDescent="0.2">
      <c r="B887" s="15" t="s">
        <v>1213</v>
      </c>
      <c r="C887" s="16" t="s">
        <v>44</v>
      </c>
      <c r="D887" s="17">
        <v>180</v>
      </c>
      <c r="E887" s="10" t="s">
        <v>981</v>
      </c>
      <c r="F887" s="10" t="s">
        <v>86</v>
      </c>
      <c r="G887" s="11" t="s">
        <v>1214</v>
      </c>
      <c r="H887" s="18" t="str">
        <f>IFERROR(INDEX(#REF!,MATCH(G887,#REF!,0)),G887)</f>
        <v>033000000836-2</v>
      </c>
      <c r="I887" s="11"/>
      <c r="J887" s="11" t="s">
        <v>1210</v>
      </c>
      <c r="K887" s="11"/>
      <c r="L887" s="11" t="s">
        <v>1211</v>
      </c>
      <c r="M887" s="11" t="s">
        <v>1212</v>
      </c>
      <c r="N887" s="19">
        <v>326666.67</v>
      </c>
      <c r="O887" s="19">
        <v>326666.67</v>
      </c>
      <c r="P887" s="11"/>
      <c r="Q887" s="11"/>
      <c r="R887" s="13">
        <f t="shared" si="184"/>
        <v>0</v>
      </c>
      <c r="S887" s="19">
        <v>326666.67</v>
      </c>
      <c r="T887" s="19">
        <v>1814.81</v>
      </c>
      <c r="U887" s="11"/>
      <c r="V887" s="19">
        <v>326666.67</v>
      </c>
      <c r="W887" s="19">
        <v>1814.81</v>
      </c>
      <c r="X887" s="19">
        <v>324851.86</v>
      </c>
      <c r="Y887" s="19">
        <f t="shared" si="185"/>
        <v>1814.8148333333334</v>
      </c>
      <c r="Z887" s="19">
        <f t="shared" si="198"/>
        <v>10888.884166666667</v>
      </c>
      <c r="AA887" s="19">
        <f t="shared" si="199"/>
        <v>315777.78583333333</v>
      </c>
      <c r="AB887" s="19">
        <f t="shared" si="188"/>
        <v>21777.777999999998</v>
      </c>
      <c r="AC887" s="19">
        <f t="shared" si="189"/>
        <v>294000.00783333334</v>
      </c>
      <c r="AD887" s="19">
        <f t="shared" si="190"/>
        <v>21777.777999999998</v>
      </c>
      <c r="AE887" s="19">
        <f t="shared" si="191"/>
        <v>272222.22983333335</v>
      </c>
      <c r="AF887" s="19">
        <f t="shared" si="192"/>
        <v>21777.777999999998</v>
      </c>
      <c r="AG887" s="19">
        <f t="shared" si="193"/>
        <v>250444.45183333335</v>
      </c>
      <c r="AH887" s="19">
        <f t="shared" si="194"/>
        <v>21777.777999999998</v>
      </c>
      <c r="AI887" s="19">
        <f t="shared" si="195"/>
        <v>228666.67383333336</v>
      </c>
      <c r="AJ887" s="19">
        <f t="shared" si="196"/>
        <v>21777.777999999998</v>
      </c>
      <c r="AK887" s="20">
        <f t="shared" si="197"/>
        <v>206888.89583333337</v>
      </c>
    </row>
    <row r="888" spans="2:37" s="3" customFormat="1" ht="42.75" hidden="1" customHeight="1" outlineLevel="1" x14ac:dyDescent="0.2">
      <c r="B888" s="15" t="s">
        <v>1215</v>
      </c>
      <c r="C888" s="16" t="s">
        <v>44</v>
      </c>
      <c r="D888" s="17">
        <v>180</v>
      </c>
      <c r="E888" s="10" t="s">
        <v>981</v>
      </c>
      <c r="F888" s="10" t="s">
        <v>86</v>
      </c>
      <c r="G888" s="11" t="s">
        <v>1216</v>
      </c>
      <c r="H888" s="18" t="str">
        <f>IFERROR(INDEX(#REF!,MATCH(G888,#REF!,0)),G888)</f>
        <v>033000000836-1</v>
      </c>
      <c r="I888" s="11"/>
      <c r="J888" s="11" t="s">
        <v>1210</v>
      </c>
      <c r="K888" s="11"/>
      <c r="L888" s="11" t="s">
        <v>1211</v>
      </c>
      <c r="M888" s="11" t="s">
        <v>1212</v>
      </c>
      <c r="N888" s="19">
        <v>448333.33</v>
      </c>
      <c r="O888" s="19">
        <v>448333.33</v>
      </c>
      <c r="P888" s="11"/>
      <c r="Q888" s="11"/>
      <c r="R888" s="13">
        <f t="shared" si="184"/>
        <v>0</v>
      </c>
      <c r="S888" s="19">
        <v>448333.33</v>
      </c>
      <c r="T888" s="19">
        <v>2490.7399999999998</v>
      </c>
      <c r="U888" s="11"/>
      <c r="V888" s="19">
        <v>448333.33</v>
      </c>
      <c r="W888" s="19">
        <v>2490.7399999999998</v>
      </c>
      <c r="X888" s="19">
        <v>445842.59</v>
      </c>
      <c r="Y888" s="19">
        <f t="shared" si="185"/>
        <v>2490.7407222222223</v>
      </c>
      <c r="Z888" s="19">
        <f t="shared" si="198"/>
        <v>14944.443611111112</v>
      </c>
      <c r="AA888" s="19">
        <f t="shared" si="199"/>
        <v>433388.88638888893</v>
      </c>
      <c r="AB888" s="19">
        <f t="shared" si="188"/>
        <v>29888.888666666666</v>
      </c>
      <c r="AC888" s="19">
        <f t="shared" si="189"/>
        <v>403499.99772222224</v>
      </c>
      <c r="AD888" s="19">
        <f t="shared" si="190"/>
        <v>29888.888666666666</v>
      </c>
      <c r="AE888" s="19">
        <f t="shared" si="191"/>
        <v>373611.10905555554</v>
      </c>
      <c r="AF888" s="19">
        <f t="shared" si="192"/>
        <v>29888.888666666666</v>
      </c>
      <c r="AG888" s="19">
        <f t="shared" si="193"/>
        <v>343722.22038888885</v>
      </c>
      <c r="AH888" s="19">
        <f t="shared" si="194"/>
        <v>29888.888666666666</v>
      </c>
      <c r="AI888" s="19">
        <f t="shared" si="195"/>
        <v>313833.33172222215</v>
      </c>
      <c r="AJ888" s="19">
        <f t="shared" si="196"/>
        <v>29888.888666666666</v>
      </c>
      <c r="AK888" s="20">
        <f t="shared" si="197"/>
        <v>283944.44305555546</v>
      </c>
    </row>
    <row r="889" spans="2:37" s="3" customFormat="1" ht="42.75" hidden="1" customHeight="1" outlineLevel="1" x14ac:dyDescent="0.2">
      <c r="B889" s="15" t="s">
        <v>1217</v>
      </c>
      <c r="C889" s="16" t="s">
        <v>44</v>
      </c>
      <c r="D889" s="17">
        <v>180</v>
      </c>
      <c r="E889" s="10" t="s">
        <v>981</v>
      </c>
      <c r="F889" s="10" t="s">
        <v>86</v>
      </c>
      <c r="G889" s="18">
        <v>54124</v>
      </c>
      <c r="H889" s="18">
        <f>IFERROR(INDEX(#REF!,MATCH(G889,#REF!,0)),G889)</f>
        <v>54124</v>
      </c>
      <c r="I889" s="11"/>
      <c r="J889" s="11" t="s">
        <v>1218</v>
      </c>
      <c r="K889" s="11"/>
      <c r="L889" s="11" t="s">
        <v>1211</v>
      </c>
      <c r="M889" s="11" t="s">
        <v>1212</v>
      </c>
      <c r="N889" s="19">
        <v>362655.68</v>
      </c>
      <c r="O889" s="19">
        <v>362655.68</v>
      </c>
      <c r="P889" s="11"/>
      <c r="Q889" s="11"/>
      <c r="R889" s="13">
        <f t="shared" si="184"/>
        <v>0</v>
      </c>
      <c r="S889" s="19">
        <v>362655.68</v>
      </c>
      <c r="T889" s="19">
        <v>2014.75</v>
      </c>
      <c r="U889" s="11"/>
      <c r="V889" s="19">
        <v>362655.68</v>
      </c>
      <c r="W889" s="19">
        <v>2014.75</v>
      </c>
      <c r="X889" s="19">
        <v>360640.93</v>
      </c>
      <c r="Y889" s="19">
        <f t="shared" si="185"/>
        <v>2014.7537777777777</v>
      </c>
      <c r="Z889" s="19">
        <f t="shared" si="198"/>
        <v>12088.518888888888</v>
      </c>
      <c r="AA889" s="19">
        <f t="shared" si="199"/>
        <v>350567.16111111111</v>
      </c>
      <c r="AB889" s="19">
        <f t="shared" si="188"/>
        <v>24177.045333333332</v>
      </c>
      <c r="AC889" s="19">
        <f t="shared" si="189"/>
        <v>326390.1157777778</v>
      </c>
      <c r="AD889" s="19">
        <f t="shared" si="190"/>
        <v>24177.045333333332</v>
      </c>
      <c r="AE889" s="19">
        <f t="shared" si="191"/>
        <v>302213.07044444449</v>
      </c>
      <c r="AF889" s="19">
        <f t="shared" si="192"/>
        <v>24177.045333333332</v>
      </c>
      <c r="AG889" s="19">
        <f t="shared" si="193"/>
        <v>278036.02511111117</v>
      </c>
      <c r="AH889" s="19">
        <f t="shared" si="194"/>
        <v>24177.045333333332</v>
      </c>
      <c r="AI889" s="19">
        <f t="shared" si="195"/>
        <v>253858.97977777783</v>
      </c>
      <c r="AJ889" s="19">
        <f t="shared" si="196"/>
        <v>24177.045333333332</v>
      </c>
      <c r="AK889" s="20">
        <f t="shared" si="197"/>
        <v>229681.93444444449</v>
      </c>
    </row>
    <row r="890" spans="2:37" s="3" customFormat="1" ht="42.75" hidden="1" customHeight="1" outlineLevel="1" x14ac:dyDescent="0.2">
      <c r="B890" s="15" t="s">
        <v>1219</v>
      </c>
      <c r="C890" s="16" t="s">
        <v>44</v>
      </c>
      <c r="D890" s="17">
        <v>180</v>
      </c>
      <c r="E890" s="10" t="s">
        <v>981</v>
      </c>
      <c r="F890" s="10" t="s">
        <v>86</v>
      </c>
      <c r="G890" s="18">
        <v>235625</v>
      </c>
      <c r="H890" s="18">
        <f>IFERROR(INDEX(#REF!,MATCH(G890,#REF!,0)),G890)</f>
        <v>235625</v>
      </c>
      <c r="I890" s="11"/>
      <c r="J890" s="11" t="s">
        <v>1218</v>
      </c>
      <c r="K890" s="11"/>
      <c r="L890" s="11" t="s">
        <v>1211</v>
      </c>
      <c r="M890" s="11" t="s">
        <v>1212</v>
      </c>
      <c r="N890" s="19">
        <v>1121892.6499999999</v>
      </c>
      <c r="O890" s="19">
        <v>1121892.6499999999</v>
      </c>
      <c r="P890" s="11"/>
      <c r="Q890" s="11"/>
      <c r="R890" s="13">
        <f t="shared" si="184"/>
        <v>0</v>
      </c>
      <c r="S890" s="19">
        <v>1121892.6499999999</v>
      </c>
      <c r="T890" s="19">
        <v>6232.74</v>
      </c>
      <c r="U890" s="11"/>
      <c r="V890" s="19">
        <v>1121892.6499999999</v>
      </c>
      <c r="W890" s="19">
        <v>6232.74</v>
      </c>
      <c r="X890" s="19">
        <v>1115659.9099999999</v>
      </c>
      <c r="Y890" s="19">
        <f t="shared" si="185"/>
        <v>6232.7369444444439</v>
      </c>
      <c r="Z890" s="19">
        <f t="shared" si="198"/>
        <v>37396.424722222218</v>
      </c>
      <c r="AA890" s="19">
        <f t="shared" si="199"/>
        <v>1084496.2252777778</v>
      </c>
      <c r="AB890" s="19">
        <f t="shared" si="188"/>
        <v>74792.843333333323</v>
      </c>
      <c r="AC890" s="19">
        <f t="shared" si="189"/>
        <v>1009703.3819444445</v>
      </c>
      <c r="AD890" s="19">
        <f t="shared" si="190"/>
        <v>74792.843333333323</v>
      </c>
      <c r="AE890" s="19">
        <f t="shared" si="191"/>
        <v>934910.53861111123</v>
      </c>
      <c r="AF890" s="19">
        <f t="shared" si="192"/>
        <v>74792.843333333323</v>
      </c>
      <c r="AG890" s="19">
        <f t="shared" si="193"/>
        <v>860117.69527777797</v>
      </c>
      <c r="AH890" s="19">
        <f t="shared" si="194"/>
        <v>74792.843333333323</v>
      </c>
      <c r="AI890" s="19">
        <f t="shared" si="195"/>
        <v>785324.8519444447</v>
      </c>
      <c r="AJ890" s="19">
        <f t="shared" si="196"/>
        <v>74792.843333333323</v>
      </c>
      <c r="AK890" s="20">
        <f t="shared" si="197"/>
        <v>710532.00861111144</v>
      </c>
    </row>
    <row r="891" spans="2:37" s="3" customFormat="1" ht="21.75" hidden="1" customHeight="1" outlineLevel="1" x14ac:dyDescent="0.2">
      <c r="B891" s="15" t="s">
        <v>1220</v>
      </c>
      <c r="C891" s="16" t="s">
        <v>44</v>
      </c>
      <c r="D891" s="17">
        <v>360</v>
      </c>
      <c r="E891" s="10" t="s">
        <v>963</v>
      </c>
      <c r="F891" s="10" t="s">
        <v>67</v>
      </c>
      <c r="G891" s="21">
        <v>55336</v>
      </c>
      <c r="H891" s="18">
        <f>IFERROR(INDEX(#REF!,MATCH(G891,#REF!,0)),G891)</f>
        <v>55336</v>
      </c>
      <c r="I891" s="11"/>
      <c r="J891" s="11" t="s">
        <v>1221</v>
      </c>
      <c r="K891" s="11"/>
      <c r="L891" s="11" t="s">
        <v>1211</v>
      </c>
      <c r="M891" s="11"/>
      <c r="N891" s="19">
        <v>916300</v>
      </c>
      <c r="O891" s="19">
        <v>916300</v>
      </c>
      <c r="P891" s="11"/>
      <c r="Q891" s="11"/>
      <c r="R891" s="13">
        <f t="shared" si="184"/>
        <v>0</v>
      </c>
      <c r="S891" s="19">
        <v>916300</v>
      </c>
      <c r="T891" s="19">
        <v>2545.2800000000002</v>
      </c>
      <c r="U891" s="11"/>
      <c r="V891" s="19">
        <v>916300</v>
      </c>
      <c r="W891" s="19">
        <v>2545.2800000000002</v>
      </c>
      <c r="X891" s="19">
        <v>913754.72</v>
      </c>
      <c r="Y891" s="19">
        <f t="shared" si="185"/>
        <v>2545.2777777777778</v>
      </c>
      <c r="Z891" s="19">
        <f t="shared" si="198"/>
        <v>15271.668888888889</v>
      </c>
      <c r="AA891" s="19">
        <f t="shared" si="199"/>
        <v>901028.3311111111</v>
      </c>
      <c r="AB891" s="19">
        <f t="shared" si="188"/>
        <v>30543.333333333336</v>
      </c>
      <c r="AC891" s="19">
        <f t="shared" si="189"/>
        <v>870484.99777777772</v>
      </c>
      <c r="AD891" s="19">
        <f t="shared" si="190"/>
        <v>30543.333333333336</v>
      </c>
      <c r="AE891" s="19">
        <f t="shared" si="191"/>
        <v>839941.66444444435</v>
      </c>
      <c r="AF891" s="19">
        <f t="shared" si="192"/>
        <v>30543.333333333336</v>
      </c>
      <c r="AG891" s="19">
        <f t="shared" si="193"/>
        <v>809398.33111111098</v>
      </c>
      <c r="AH891" s="19">
        <f t="shared" si="194"/>
        <v>30543.333333333336</v>
      </c>
      <c r="AI891" s="19">
        <f t="shared" si="195"/>
        <v>778854.99777777761</v>
      </c>
      <c r="AJ891" s="19">
        <f t="shared" si="196"/>
        <v>30543.333333333336</v>
      </c>
      <c r="AK891" s="20">
        <f t="shared" si="197"/>
        <v>748311.66444444424</v>
      </c>
    </row>
    <row r="892" spans="2:37" s="3" customFormat="1" ht="21.75" hidden="1" customHeight="1" outlineLevel="1" x14ac:dyDescent="0.2">
      <c r="B892" s="15" t="s">
        <v>1222</v>
      </c>
      <c r="C892" s="16" t="s">
        <v>44</v>
      </c>
      <c r="D892" s="17">
        <v>360</v>
      </c>
      <c r="E892" s="10" t="s">
        <v>963</v>
      </c>
      <c r="F892" s="10" t="s">
        <v>67</v>
      </c>
      <c r="G892" s="21">
        <v>55351</v>
      </c>
      <c r="H892" s="18">
        <f>IFERROR(INDEX(#REF!,MATCH(G892,#REF!,0)),G892)</f>
        <v>55351</v>
      </c>
      <c r="I892" s="11"/>
      <c r="J892" s="11" t="s">
        <v>1221</v>
      </c>
      <c r="K892" s="11"/>
      <c r="L892" s="11" t="s">
        <v>1211</v>
      </c>
      <c r="M892" s="11"/>
      <c r="N892" s="19">
        <v>1268200</v>
      </c>
      <c r="O892" s="19">
        <v>1268200</v>
      </c>
      <c r="P892" s="11"/>
      <c r="Q892" s="11"/>
      <c r="R892" s="13">
        <f t="shared" si="184"/>
        <v>0</v>
      </c>
      <c r="S892" s="19">
        <v>1268200</v>
      </c>
      <c r="T892" s="19">
        <v>3522.78</v>
      </c>
      <c r="U892" s="11"/>
      <c r="V892" s="19">
        <v>1268200</v>
      </c>
      <c r="W892" s="19">
        <v>3522.78</v>
      </c>
      <c r="X892" s="19">
        <v>1264677.22</v>
      </c>
      <c r="Y892" s="19">
        <f t="shared" si="185"/>
        <v>3522.7777777777778</v>
      </c>
      <c r="Z892" s="19">
        <f t="shared" si="198"/>
        <v>21136.668888888889</v>
      </c>
      <c r="AA892" s="19">
        <f t="shared" si="199"/>
        <v>1247063.3311111112</v>
      </c>
      <c r="AB892" s="19">
        <f t="shared" si="188"/>
        <v>42273.333333333336</v>
      </c>
      <c r="AC892" s="19">
        <f t="shared" si="189"/>
        <v>1204789.997777778</v>
      </c>
      <c r="AD892" s="19">
        <f t="shared" si="190"/>
        <v>42273.333333333336</v>
      </c>
      <c r="AE892" s="19">
        <f t="shared" si="191"/>
        <v>1162516.6644444447</v>
      </c>
      <c r="AF892" s="19">
        <f t="shared" si="192"/>
        <v>42273.333333333336</v>
      </c>
      <c r="AG892" s="19">
        <f t="shared" si="193"/>
        <v>1120243.3311111114</v>
      </c>
      <c r="AH892" s="19">
        <f t="shared" si="194"/>
        <v>42273.333333333336</v>
      </c>
      <c r="AI892" s="19">
        <f t="shared" si="195"/>
        <v>1077969.9977777782</v>
      </c>
      <c r="AJ892" s="19">
        <f t="shared" si="196"/>
        <v>42273.333333333336</v>
      </c>
      <c r="AK892" s="20">
        <f t="shared" si="197"/>
        <v>1035696.6644444448</v>
      </c>
    </row>
    <row r="893" spans="2:37" s="3" customFormat="1" ht="21.75" hidden="1" customHeight="1" outlineLevel="1" x14ac:dyDescent="0.2">
      <c r="B893" s="15" t="s">
        <v>1223</v>
      </c>
      <c r="C893" s="16" t="s">
        <v>44</v>
      </c>
      <c r="D893" s="17">
        <v>360</v>
      </c>
      <c r="E893" s="10" t="s">
        <v>963</v>
      </c>
      <c r="F893" s="10" t="s">
        <v>67</v>
      </c>
      <c r="G893" s="21">
        <v>55357</v>
      </c>
      <c r="H893" s="18">
        <f>IFERROR(INDEX(#REF!,MATCH(G893,#REF!,0)),G893)</f>
        <v>55357</v>
      </c>
      <c r="I893" s="11"/>
      <c r="J893" s="11" t="s">
        <v>1221</v>
      </c>
      <c r="K893" s="11"/>
      <c r="L893" s="11" t="s">
        <v>1211</v>
      </c>
      <c r="M893" s="11"/>
      <c r="N893" s="19">
        <v>248600</v>
      </c>
      <c r="O893" s="19">
        <v>248600</v>
      </c>
      <c r="P893" s="11"/>
      <c r="Q893" s="11"/>
      <c r="R893" s="13">
        <f t="shared" si="184"/>
        <v>0</v>
      </c>
      <c r="S893" s="19">
        <v>248600</v>
      </c>
      <c r="T893" s="22">
        <v>690.56</v>
      </c>
      <c r="U893" s="11"/>
      <c r="V893" s="19">
        <v>248600</v>
      </c>
      <c r="W893" s="22">
        <v>690.56</v>
      </c>
      <c r="X893" s="19">
        <v>247909.44</v>
      </c>
      <c r="Y893" s="19">
        <f t="shared" si="185"/>
        <v>690.55555555555554</v>
      </c>
      <c r="Z893" s="19">
        <f t="shared" si="198"/>
        <v>4143.3377777777778</v>
      </c>
      <c r="AA893" s="19">
        <f t="shared" si="199"/>
        <v>244456.66222222222</v>
      </c>
      <c r="AB893" s="19">
        <f t="shared" si="188"/>
        <v>8286.6666666666661</v>
      </c>
      <c r="AC893" s="19">
        <f t="shared" si="189"/>
        <v>236169.99555555556</v>
      </c>
      <c r="AD893" s="19">
        <f t="shared" si="190"/>
        <v>8286.6666666666661</v>
      </c>
      <c r="AE893" s="19">
        <f t="shared" si="191"/>
        <v>227883.32888888891</v>
      </c>
      <c r="AF893" s="19">
        <f t="shared" si="192"/>
        <v>8286.6666666666661</v>
      </c>
      <c r="AG893" s="19">
        <f t="shared" si="193"/>
        <v>219596.66222222225</v>
      </c>
      <c r="AH893" s="19">
        <f t="shared" si="194"/>
        <v>8286.6666666666661</v>
      </c>
      <c r="AI893" s="19">
        <f t="shared" si="195"/>
        <v>211309.99555555559</v>
      </c>
      <c r="AJ893" s="19">
        <f t="shared" si="196"/>
        <v>8286.6666666666661</v>
      </c>
      <c r="AK893" s="20">
        <f t="shared" si="197"/>
        <v>203023.32888888894</v>
      </c>
    </row>
    <row r="894" spans="2:37" s="3" customFormat="1" ht="21.75" hidden="1" customHeight="1" outlineLevel="1" x14ac:dyDescent="0.2">
      <c r="B894" s="15" t="s">
        <v>1224</v>
      </c>
      <c r="C894" s="16" t="s">
        <v>44</v>
      </c>
      <c r="D894" s="17">
        <v>360</v>
      </c>
      <c r="E894" s="10" t="s">
        <v>963</v>
      </c>
      <c r="F894" s="10" t="s">
        <v>67</v>
      </c>
      <c r="G894" s="36">
        <v>776</v>
      </c>
      <c r="H894" s="18">
        <f>IFERROR(INDEX(#REF!,MATCH(G894,#REF!,0)),G894)</f>
        <v>776</v>
      </c>
      <c r="I894" s="11"/>
      <c r="J894" s="11" t="s">
        <v>1221</v>
      </c>
      <c r="K894" s="11"/>
      <c r="L894" s="11" t="s">
        <v>1211</v>
      </c>
      <c r="M894" s="11"/>
      <c r="N894" s="19">
        <v>177200</v>
      </c>
      <c r="O894" s="19">
        <v>177200</v>
      </c>
      <c r="P894" s="11"/>
      <c r="Q894" s="11"/>
      <c r="R894" s="13">
        <f t="shared" si="184"/>
        <v>0</v>
      </c>
      <c r="S894" s="19">
        <v>177200</v>
      </c>
      <c r="T894" s="22">
        <v>492.22</v>
      </c>
      <c r="U894" s="11"/>
      <c r="V894" s="19">
        <v>177200</v>
      </c>
      <c r="W894" s="22">
        <v>492.22</v>
      </c>
      <c r="X894" s="19">
        <v>176707.78</v>
      </c>
      <c r="Y894" s="19">
        <f t="shared" si="185"/>
        <v>492.22222222222223</v>
      </c>
      <c r="Z894" s="19">
        <f t="shared" si="198"/>
        <v>2953.3311111111116</v>
      </c>
      <c r="AA894" s="19">
        <f t="shared" si="199"/>
        <v>174246.66888888887</v>
      </c>
      <c r="AB894" s="19">
        <f t="shared" si="188"/>
        <v>5906.666666666667</v>
      </c>
      <c r="AC894" s="19">
        <f t="shared" si="189"/>
        <v>168340.00222222222</v>
      </c>
      <c r="AD894" s="19">
        <f t="shared" si="190"/>
        <v>5906.666666666667</v>
      </c>
      <c r="AE894" s="19">
        <f t="shared" si="191"/>
        <v>162433.33555555556</v>
      </c>
      <c r="AF894" s="19">
        <f t="shared" si="192"/>
        <v>5906.666666666667</v>
      </c>
      <c r="AG894" s="19">
        <f t="shared" si="193"/>
        <v>156526.6688888889</v>
      </c>
      <c r="AH894" s="19">
        <f t="shared" si="194"/>
        <v>5906.666666666667</v>
      </c>
      <c r="AI894" s="19">
        <f t="shared" si="195"/>
        <v>150620.00222222225</v>
      </c>
      <c r="AJ894" s="19">
        <f t="shared" si="196"/>
        <v>5906.666666666667</v>
      </c>
      <c r="AK894" s="20">
        <f t="shared" si="197"/>
        <v>144713.33555555559</v>
      </c>
    </row>
    <row r="895" spans="2:37" s="3" customFormat="1" ht="21.75" hidden="1" customHeight="1" outlineLevel="1" x14ac:dyDescent="0.2">
      <c r="B895" s="15" t="s">
        <v>1225</v>
      </c>
      <c r="C895" s="16" t="s">
        <v>44</v>
      </c>
      <c r="D895" s="17">
        <v>360</v>
      </c>
      <c r="E895" s="10" t="s">
        <v>963</v>
      </c>
      <c r="F895" s="10" t="s">
        <v>67</v>
      </c>
      <c r="G895" s="36">
        <v>652</v>
      </c>
      <c r="H895" s="18">
        <f>IFERROR(INDEX(#REF!,MATCH(G895,#REF!,0)),G895)</f>
        <v>652</v>
      </c>
      <c r="I895" s="11"/>
      <c r="J895" s="11" t="s">
        <v>1221</v>
      </c>
      <c r="K895" s="11"/>
      <c r="L895" s="11" t="s">
        <v>1211</v>
      </c>
      <c r="M895" s="11"/>
      <c r="N895" s="19">
        <v>250600</v>
      </c>
      <c r="O895" s="19">
        <v>250600</v>
      </c>
      <c r="P895" s="11"/>
      <c r="Q895" s="11"/>
      <c r="R895" s="13">
        <f t="shared" si="184"/>
        <v>0</v>
      </c>
      <c r="S895" s="19">
        <v>250600</v>
      </c>
      <c r="T895" s="22">
        <v>696.11</v>
      </c>
      <c r="U895" s="11"/>
      <c r="V895" s="19">
        <v>250600</v>
      </c>
      <c r="W895" s="22">
        <v>696.11</v>
      </c>
      <c r="X895" s="19">
        <v>249903.89</v>
      </c>
      <c r="Y895" s="19">
        <f t="shared" si="185"/>
        <v>696.11111111111109</v>
      </c>
      <c r="Z895" s="19">
        <f t="shared" si="198"/>
        <v>4176.6655555555553</v>
      </c>
      <c r="AA895" s="19">
        <f t="shared" si="199"/>
        <v>246423.33444444445</v>
      </c>
      <c r="AB895" s="19">
        <f t="shared" si="188"/>
        <v>8353.3333333333321</v>
      </c>
      <c r="AC895" s="19">
        <f t="shared" si="189"/>
        <v>238070.00111111111</v>
      </c>
      <c r="AD895" s="19">
        <f t="shared" si="190"/>
        <v>8353.3333333333321</v>
      </c>
      <c r="AE895" s="19">
        <f t="shared" si="191"/>
        <v>229716.66777777777</v>
      </c>
      <c r="AF895" s="19">
        <f t="shared" si="192"/>
        <v>8353.3333333333321</v>
      </c>
      <c r="AG895" s="19">
        <f t="shared" si="193"/>
        <v>221363.33444444442</v>
      </c>
      <c r="AH895" s="19">
        <f t="shared" si="194"/>
        <v>8353.3333333333321</v>
      </c>
      <c r="AI895" s="19">
        <f t="shared" si="195"/>
        <v>213010.00111111108</v>
      </c>
      <c r="AJ895" s="19">
        <f t="shared" si="196"/>
        <v>8353.3333333333321</v>
      </c>
      <c r="AK895" s="20">
        <f t="shared" si="197"/>
        <v>204656.66777777774</v>
      </c>
    </row>
    <row r="896" spans="2:37" s="3" customFormat="1" ht="21.75" hidden="1" customHeight="1" outlineLevel="1" x14ac:dyDescent="0.2">
      <c r="B896" s="15" t="s">
        <v>1226</v>
      </c>
      <c r="C896" s="16" t="s">
        <v>44</v>
      </c>
      <c r="D896" s="17">
        <v>360</v>
      </c>
      <c r="E896" s="10" t="s">
        <v>963</v>
      </c>
      <c r="F896" s="10" t="s">
        <v>67</v>
      </c>
      <c r="G896" s="36">
        <v>816</v>
      </c>
      <c r="H896" s="18">
        <f>IFERROR(INDEX(#REF!,MATCH(G896,#REF!,0)),G896)</f>
        <v>816</v>
      </c>
      <c r="I896" s="11"/>
      <c r="J896" s="11" t="s">
        <v>1221</v>
      </c>
      <c r="K896" s="11"/>
      <c r="L896" s="11" t="s">
        <v>1211</v>
      </c>
      <c r="M896" s="11"/>
      <c r="N896" s="19">
        <v>109900</v>
      </c>
      <c r="O896" s="19">
        <v>109900</v>
      </c>
      <c r="P896" s="11"/>
      <c r="Q896" s="11"/>
      <c r="R896" s="13">
        <f t="shared" si="184"/>
        <v>0</v>
      </c>
      <c r="S896" s="19">
        <v>109900</v>
      </c>
      <c r="T896" s="22">
        <v>305.27999999999997</v>
      </c>
      <c r="U896" s="11"/>
      <c r="V896" s="19">
        <v>109900</v>
      </c>
      <c r="W896" s="22">
        <v>305.27999999999997</v>
      </c>
      <c r="X896" s="19">
        <v>109594.72</v>
      </c>
      <c r="Y896" s="19">
        <f t="shared" si="185"/>
        <v>305.27777777777777</v>
      </c>
      <c r="Z896" s="19">
        <f t="shared" si="198"/>
        <v>1831.6688888888889</v>
      </c>
      <c r="AA896" s="19">
        <f t="shared" si="199"/>
        <v>108068.33111111111</v>
      </c>
      <c r="AB896" s="19">
        <f t="shared" si="188"/>
        <v>3663.333333333333</v>
      </c>
      <c r="AC896" s="19">
        <f t="shared" si="189"/>
        <v>104404.99777777778</v>
      </c>
      <c r="AD896" s="19">
        <f t="shared" si="190"/>
        <v>3663.333333333333</v>
      </c>
      <c r="AE896" s="19">
        <f t="shared" si="191"/>
        <v>100741.66444444445</v>
      </c>
      <c r="AF896" s="19">
        <f t="shared" si="192"/>
        <v>3663.333333333333</v>
      </c>
      <c r="AG896" s="19">
        <f t="shared" si="193"/>
        <v>97078.331111111125</v>
      </c>
      <c r="AH896" s="19">
        <f t="shared" si="194"/>
        <v>3663.333333333333</v>
      </c>
      <c r="AI896" s="19">
        <f t="shared" si="195"/>
        <v>93414.997777777797</v>
      </c>
      <c r="AJ896" s="19">
        <f t="shared" si="196"/>
        <v>3663.333333333333</v>
      </c>
      <c r="AK896" s="20">
        <f t="shared" si="197"/>
        <v>89751.664444444468</v>
      </c>
    </row>
    <row r="897" spans="2:37" s="3" customFormat="1" ht="21.75" hidden="1" customHeight="1" outlineLevel="1" x14ac:dyDescent="0.2">
      <c r="B897" s="15" t="s">
        <v>1227</v>
      </c>
      <c r="C897" s="16" t="s">
        <v>44</v>
      </c>
      <c r="D897" s="17">
        <v>360</v>
      </c>
      <c r="E897" s="10" t="s">
        <v>963</v>
      </c>
      <c r="F897" s="10" t="s">
        <v>67</v>
      </c>
      <c r="G897" s="21">
        <v>56881</v>
      </c>
      <c r="H897" s="18">
        <f>IFERROR(INDEX(#REF!,MATCH(G897,#REF!,0)),G897)</f>
        <v>56881</v>
      </c>
      <c r="I897" s="11"/>
      <c r="J897" s="11" t="s">
        <v>1221</v>
      </c>
      <c r="K897" s="11"/>
      <c r="L897" s="11" t="s">
        <v>1211</v>
      </c>
      <c r="M897" s="11"/>
      <c r="N897" s="19">
        <v>220300</v>
      </c>
      <c r="O897" s="19">
        <v>220300</v>
      </c>
      <c r="P897" s="11"/>
      <c r="Q897" s="11"/>
      <c r="R897" s="13">
        <f t="shared" si="184"/>
        <v>0</v>
      </c>
      <c r="S897" s="19">
        <v>220300</v>
      </c>
      <c r="T897" s="22">
        <v>611.94000000000005</v>
      </c>
      <c r="U897" s="11"/>
      <c r="V897" s="19">
        <v>220300</v>
      </c>
      <c r="W897" s="22">
        <v>611.94000000000005</v>
      </c>
      <c r="X897" s="19">
        <v>219688.06</v>
      </c>
      <c r="Y897" s="19">
        <f t="shared" si="185"/>
        <v>611.94444444444446</v>
      </c>
      <c r="Z897" s="19">
        <f t="shared" si="198"/>
        <v>3671.6622222222222</v>
      </c>
      <c r="AA897" s="19">
        <f t="shared" si="199"/>
        <v>216628.33777777778</v>
      </c>
      <c r="AB897" s="19">
        <f t="shared" si="188"/>
        <v>7343.3333333333339</v>
      </c>
      <c r="AC897" s="19">
        <f t="shared" si="189"/>
        <v>209285.00444444444</v>
      </c>
      <c r="AD897" s="19">
        <f t="shared" si="190"/>
        <v>7343.3333333333339</v>
      </c>
      <c r="AE897" s="19">
        <f t="shared" si="191"/>
        <v>201941.67111111109</v>
      </c>
      <c r="AF897" s="19">
        <f t="shared" si="192"/>
        <v>7343.3333333333339</v>
      </c>
      <c r="AG897" s="19">
        <f t="shared" si="193"/>
        <v>194598.33777777775</v>
      </c>
      <c r="AH897" s="19">
        <f t="shared" si="194"/>
        <v>7343.3333333333339</v>
      </c>
      <c r="AI897" s="19">
        <f t="shared" si="195"/>
        <v>187255.00444444441</v>
      </c>
      <c r="AJ897" s="19">
        <f t="shared" si="196"/>
        <v>7343.3333333333339</v>
      </c>
      <c r="AK897" s="20">
        <f t="shared" si="197"/>
        <v>179911.67111111106</v>
      </c>
    </row>
    <row r="898" spans="2:37" s="3" customFormat="1" ht="21.75" hidden="1" customHeight="1" outlineLevel="1" x14ac:dyDescent="0.2">
      <c r="B898" s="15" t="s">
        <v>1228</v>
      </c>
      <c r="C898" s="16" t="s">
        <v>44</v>
      </c>
      <c r="D898" s="17">
        <v>360</v>
      </c>
      <c r="E898" s="10" t="s">
        <v>963</v>
      </c>
      <c r="F898" s="10" t="s">
        <v>67</v>
      </c>
      <c r="G898" s="36">
        <v>663</v>
      </c>
      <c r="H898" s="18">
        <f>IFERROR(INDEX(#REF!,MATCH(G898,#REF!,0)),G898)</f>
        <v>663</v>
      </c>
      <c r="I898" s="11"/>
      <c r="J898" s="11" t="s">
        <v>1221</v>
      </c>
      <c r="K898" s="11"/>
      <c r="L898" s="11" t="s">
        <v>1211</v>
      </c>
      <c r="M898" s="11"/>
      <c r="N898" s="19">
        <v>110400</v>
      </c>
      <c r="O898" s="19">
        <v>110400</v>
      </c>
      <c r="P898" s="11"/>
      <c r="Q898" s="11"/>
      <c r="R898" s="13">
        <f t="shared" si="184"/>
        <v>0</v>
      </c>
      <c r="S898" s="19">
        <v>110400</v>
      </c>
      <c r="T898" s="22">
        <v>306.67</v>
      </c>
      <c r="U898" s="11"/>
      <c r="V898" s="19">
        <v>110400</v>
      </c>
      <c r="W898" s="22">
        <v>306.67</v>
      </c>
      <c r="X898" s="19">
        <v>110093.33</v>
      </c>
      <c r="Y898" s="19">
        <f t="shared" si="185"/>
        <v>306.66666666666669</v>
      </c>
      <c r="Z898" s="19">
        <f t="shared" si="198"/>
        <v>1840.0033333333336</v>
      </c>
      <c r="AA898" s="19">
        <f t="shared" si="199"/>
        <v>108559.99666666667</v>
      </c>
      <c r="AB898" s="19">
        <f t="shared" si="188"/>
        <v>3680</v>
      </c>
      <c r="AC898" s="19">
        <f t="shared" si="189"/>
        <v>104879.99666666667</v>
      </c>
      <c r="AD898" s="19">
        <f t="shared" si="190"/>
        <v>3680</v>
      </c>
      <c r="AE898" s="19">
        <f t="shared" si="191"/>
        <v>101199.99666666667</v>
      </c>
      <c r="AF898" s="19">
        <f t="shared" si="192"/>
        <v>3680</v>
      </c>
      <c r="AG898" s="19">
        <f t="shared" si="193"/>
        <v>97519.996666666673</v>
      </c>
      <c r="AH898" s="19">
        <f t="shared" si="194"/>
        <v>3680</v>
      </c>
      <c r="AI898" s="19">
        <f t="shared" si="195"/>
        <v>93839.996666666673</v>
      </c>
      <c r="AJ898" s="19">
        <f t="shared" si="196"/>
        <v>3680</v>
      </c>
      <c r="AK898" s="20">
        <f t="shared" si="197"/>
        <v>90159.996666666673</v>
      </c>
    </row>
    <row r="899" spans="2:37" s="3" customFormat="1" ht="21.75" hidden="1" customHeight="1" outlineLevel="1" x14ac:dyDescent="0.2">
      <c r="B899" s="15" t="s">
        <v>1229</v>
      </c>
      <c r="C899" s="16" t="s">
        <v>44</v>
      </c>
      <c r="D899" s="17">
        <v>360</v>
      </c>
      <c r="E899" s="10" t="s">
        <v>963</v>
      </c>
      <c r="F899" s="10" t="s">
        <v>67</v>
      </c>
      <c r="G899" s="36">
        <v>667</v>
      </c>
      <c r="H899" s="18">
        <f>IFERROR(INDEX(#REF!,MATCH(G899,#REF!,0)),G899)</f>
        <v>667</v>
      </c>
      <c r="I899" s="11"/>
      <c r="J899" s="11" t="s">
        <v>1221</v>
      </c>
      <c r="K899" s="11"/>
      <c r="L899" s="11" t="s">
        <v>1211</v>
      </c>
      <c r="M899" s="11"/>
      <c r="N899" s="19">
        <v>188500</v>
      </c>
      <c r="O899" s="19">
        <v>188500</v>
      </c>
      <c r="P899" s="11"/>
      <c r="Q899" s="11"/>
      <c r="R899" s="13">
        <f t="shared" si="184"/>
        <v>0</v>
      </c>
      <c r="S899" s="19">
        <v>188500</v>
      </c>
      <c r="T899" s="22">
        <v>523.61</v>
      </c>
      <c r="U899" s="11"/>
      <c r="V899" s="19">
        <v>188500</v>
      </c>
      <c r="W899" s="22">
        <v>523.61</v>
      </c>
      <c r="X899" s="19">
        <v>187976.39</v>
      </c>
      <c r="Y899" s="19">
        <f t="shared" si="185"/>
        <v>523.61111111111109</v>
      </c>
      <c r="Z899" s="19">
        <f t="shared" si="198"/>
        <v>3141.6655555555558</v>
      </c>
      <c r="AA899" s="19">
        <f t="shared" si="199"/>
        <v>185358.33444444445</v>
      </c>
      <c r="AB899" s="19">
        <f t="shared" si="188"/>
        <v>6283.333333333333</v>
      </c>
      <c r="AC899" s="19">
        <f t="shared" si="189"/>
        <v>179075.00111111111</v>
      </c>
      <c r="AD899" s="19">
        <f t="shared" si="190"/>
        <v>6283.333333333333</v>
      </c>
      <c r="AE899" s="19">
        <f t="shared" si="191"/>
        <v>172791.66777777777</v>
      </c>
      <c r="AF899" s="19">
        <f t="shared" si="192"/>
        <v>6283.333333333333</v>
      </c>
      <c r="AG899" s="19">
        <f t="shared" si="193"/>
        <v>166508.33444444442</v>
      </c>
      <c r="AH899" s="19">
        <f t="shared" si="194"/>
        <v>6283.333333333333</v>
      </c>
      <c r="AI899" s="19">
        <f t="shared" si="195"/>
        <v>160225.00111111108</v>
      </c>
      <c r="AJ899" s="19">
        <f t="shared" si="196"/>
        <v>6283.333333333333</v>
      </c>
      <c r="AK899" s="20">
        <f t="shared" si="197"/>
        <v>153941.66777777774</v>
      </c>
    </row>
    <row r="900" spans="2:37" s="3" customFormat="1" ht="21.75" hidden="1" customHeight="1" outlineLevel="1" x14ac:dyDescent="0.2">
      <c r="B900" s="15" t="s">
        <v>1230</v>
      </c>
      <c r="C900" s="16" t="s">
        <v>44</v>
      </c>
      <c r="D900" s="17">
        <v>360</v>
      </c>
      <c r="E900" s="10" t="s">
        <v>963</v>
      </c>
      <c r="F900" s="10" t="s">
        <v>67</v>
      </c>
      <c r="G900" s="36">
        <v>660</v>
      </c>
      <c r="H900" s="18">
        <f>IFERROR(INDEX(#REF!,MATCH(G900,#REF!,0)),G900)</f>
        <v>660</v>
      </c>
      <c r="I900" s="11"/>
      <c r="J900" s="11" t="s">
        <v>1221</v>
      </c>
      <c r="K900" s="11"/>
      <c r="L900" s="11" t="s">
        <v>1211</v>
      </c>
      <c r="M900" s="11"/>
      <c r="N900" s="19">
        <v>139900</v>
      </c>
      <c r="O900" s="19">
        <v>139900</v>
      </c>
      <c r="P900" s="11"/>
      <c r="Q900" s="11"/>
      <c r="R900" s="13">
        <f t="shared" si="184"/>
        <v>0</v>
      </c>
      <c r="S900" s="19">
        <v>139900</v>
      </c>
      <c r="T900" s="22">
        <v>388.61</v>
      </c>
      <c r="U900" s="11"/>
      <c r="V900" s="19">
        <v>139900</v>
      </c>
      <c r="W900" s="22">
        <v>388.61</v>
      </c>
      <c r="X900" s="19">
        <v>139511.39000000001</v>
      </c>
      <c r="Y900" s="19">
        <f t="shared" si="185"/>
        <v>388.61111111111109</v>
      </c>
      <c r="Z900" s="19">
        <f t="shared" si="198"/>
        <v>2331.6655555555553</v>
      </c>
      <c r="AA900" s="19">
        <f t="shared" si="199"/>
        <v>137568.33444444445</v>
      </c>
      <c r="AB900" s="19">
        <f t="shared" si="188"/>
        <v>4663.333333333333</v>
      </c>
      <c r="AC900" s="19">
        <f t="shared" si="189"/>
        <v>132905.00111111111</v>
      </c>
      <c r="AD900" s="19">
        <f t="shared" si="190"/>
        <v>4663.333333333333</v>
      </c>
      <c r="AE900" s="19">
        <f t="shared" si="191"/>
        <v>128241.66777777778</v>
      </c>
      <c r="AF900" s="19">
        <f t="shared" si="192"/>
        <v>4663.333333333333</v>
      </c>
      <c r="AG900" s="19">
        <f t="shared" si="193"/>
        <v>123578.33444444445</v>
      </c>
      <c r="AH900" s="19">
        <f t="shared" si="194"/>
        <v>4663.333333333333</v>
      </c>
      <c r="AI900" s="19">
        <f t="shared" si="195"/>
        <v>118915.00111111112</v>
      </c>
      <c r="AJ900" s="19">
        <f t="shared" si="196"/>
        <v>4663.333333333333</v>
      </c>
      <c r="AK900" s="20">
        <f t="shared" si="197"/>
        <v>114251.66777777779</v>
      </c>
    </row>
    <row r="901" spans="2:37" s="3" customFormat="1" ht="21.75" hidden="1" customHeight="1" outlineLevel="1" x14ac:dyDescent="0.2">
      <c r="B901" s="15" t="s">
        <v>1231</v>
      </c>
      <c r="C901" s="16" t="s">
        <v>44</v>
      </c>
      <c r="D901" s="17">
        <v>360</v>
      </c>
      <c r="E901" s="10" t="s">
        <v>963</v>
      </c>
      <c r="F901" s="10" t="s">
        <v>67</v>
      </c>
      <c r="G901" s="21">
        <v>55382</v>
      </c>
      <c r="H901" s="18">
        <f>IFERROR(INDEX(#REF!,MATCH(G901,#REF!,0)),G901)</f>
        <v>55382</v>
      </c>
      <c r="I901" s="11"/>
      <c r="J901" s="11" t="s">
        <v>1221</v>
      </c>
      <c r="K901" s="11"/>
      <c r="L901" s="11" t="s">
        <v>1211</v>
      </c>
      <c r="M901" s="11"/>
      <c r="N901" s="19">
        <v>320400</v>
      </c>
      <c r="O901" s="19">
        <v>320400</v>
      </c>
      <c r="P901" s="11"/>
      <c r="Q901" s="11"/>
      <c r="R901" s="13">
        <f t="shared" si="184"/>
        <v>0</v>
      </c>
      <c r="S901" s="19">
        <v>320400</v>
      </c>
      <c r="T901" s="22">
        <v>890</v>
      </c>
      <c r="U901" s="11"/>
      <c r="V901" s="19">
        <v>320400</v>
      </c>
      <c r="W901" s="22">
        <v>890</v>
      </c>
      <c r="X901" s="19">
        <v>319510</v>
      </c>
      <c r="Y901" s="19">
        <f t="shared" si="185"/>
        <v>890</v>
      </c>
      <c r="Z901" s="19">
        <f t="shared" si="198"/>
        <v>5340</v>
      </c>
      <c r="AA901" s="19">
        <f t="shared" si="199"/>
        <v>315060</v>
      </c>
      <c r="AB901" s="19">
        <f t="shared" si="188"/>
        <v>10680</v>
      </c>
      <c r="AC901" s="19">
        <f t="shared" si="189"/>
        <v>304380</v>
      </c>
      <c r="AD901" s="19">
        <f t="shared" si="190"/>
        <v>10680</v>
      </c>
      <c r="AE901" s="19">
        <f t="shared" si="191"/>
        <v>293700</v>
      </c>
      <c r="AF901" s="19">
        <f t="shared" si="192"/>
        <v>10680</v>
      </c>
      <c r="AG901" s="19">
        <f t="shared" si="193"/>
        <v>283020</v>
      </c>
      <c r="AH901" s="19">
        <f t="shared" si="194"/>
        <v>10680</v>
      </c>
      <c r="AI901" s="19">
        <f t="shared" si="195"/>
        <v>272340</v>
      </c>
      <c r="AJ901" s="19">
        <f t="shared" si="196"/>
        <v>10680</v>
      </c>
      <c r="AK901" s="20">
        <f t="shared" si="197"/>
        <v>261660</v>
      </c>
    </row>
    <row r="902" spans="2:37" s="3" customFormat="1" ht="21.75" hidden="1" customHeight="1" outlineLevel="1" x14ac:dyDescent="0.2">
      <c r="B902" s="15" t="s">
        <v>1232</v>
      </c>
      <c r="C902" s="16" t="s">
        <v>44</v>
      </c>
      <c r="D902" s="17">
        <v>360</v>
      </c>
      <c r="E902" s="10" t="s">
        <v>963</v>
      </c>
      <c r="F902" s="10" t="s">
        <v>67</v>
      </c>
      <c r="G902" s="21">
        <v>55329</v>
      </c>
      <c r="H902" s="18">
        <f>IFERROR(INDEX(#REF!,MATCH(G902,#REF!,0)),G902)</f>
        <v>55329</v>
      </c>
      <c r="I902" s="11"/>
      <c r="J902" s="11" t="s">
        <v>1221</v>
      </c>
      <c r="K902" s="11"/>
      <c r="L902" s="11" t="s">
        <v>1211</v>
      </c>
      <c r="M902" s="11"/>
      <c r="N902" s="19">
        <v>269600</v>
      </c>
      <c r="O902" s="19">
        <v>269600</v>
      </c>
      <c r="P902" s="11"/>
      <c r="Q902" s="11"/>
      <c r="R902" s="13">
        <f t="shared" si="184"/>
        <v>0</v>
      </c>
      <c r="S902" s="19">
        <v>269600</v>
      </c>
      <c r="T902" s="22">
        <v>748.89</v>
      </c>
      <c r="U902" s="11"/>
      <c r="V902" s="19">
        <v>269600</v>
      </c>
      <c r="W902" s="22">
        <v>748.89</v>
      </c>
      <c r="X902" s="19">
        <v>268851.11</v>
      </c>
      <c r="Y902" s="19">
        <f t="shared" si="185"/>
        <v>748.88888888888891</v>
      </c>
      <c r="Z902" s="19">
        <f t="shared" si="198"/>
        <v>4493.3344444444447</v>
      </c>
      <c r="AA902" s="19">
        <f t="shared" si="199"/>
        <v>265106.66555555555</v>
      </c>
      <c r="AB902" s="19">
        <f t="shared" si="188"/>
        <v>8986.6666666666679</v>
      </c>
      <c r="AC902" s="19">
        <f t="shared" si="189"/>
        <v>256119.99888888889</v>
      </c>
      <c r="AD902" s="19">
        <f t="shared" si="190"/>
        <v>8986.6666666666679</v>
      </c>
      <c r="AE902" s="19">
        <f t="shared" si="191"/>
        <v>247133.33222222223</v>
      </c>
      <c r="AF902" s="19">
        <f t="shared" si="192"/>
        <v>8986.6666666666679</v>
      </c>
      <c r="AG902" s="19">
        <f t="shared" si="193"/>
        <v>238146.66555555558</v>
      </c>
      <c r="AH902" s="19">
        <f t="shared" si="194"/>
        <v>8986.6666666666679</v>
      </c>
      <c r="AI902" s="19">
        <f t="shared" si="195"/>
        <v>229159.99888888892</v>
      </c>
      <c r="AJ902" s="19">
        <f t="shared" si="196"/>
        <v>8986.6666666666679</v>
      </c>
      <c r="AK902" s="20">
        <f t="shared" si="197"/>
        <v>220173.33222222226</v>
      </c>
    </row>
    <row r="903" spans="2:37" s="3" customFormat="1" ht="21.75" hidden="1" customHeight="1" outlineLevel="1" x14ac:dyDescent="0.2">
      <c r="B903" s="15" t="s">
        <v>1233</v>
      </c>
      <c r="C903" s="16" t="s">
        <v>44</v>
      </c>
      <c r="D903" s="17">
        <v>360</v>
      </c>
      <c r="E903" s="10" t="s">
        <v>963</v>
      </c>
      <c r="F903" s="10" t="s">
        <v>67</v>
      </c>
      <c r="G903" s="36">
        <v>657</v>
      </c>
      <c r="H903" s="18">
        <f>IFERROR(INDEX(#REF!,MATCH(G903,#REF!,0)),G903)</f>
        <v>657</v>
      </c>
      <c r="I903" s="11"/>
      <c r="J903" s="11" t="s">
        <v>1221</v>
      </c>
      <c r="K903" s="11"/>
      <c r="L903" s="11" t="s">
        <v>1211</v>
      </c>
      <c r="M903" s="11"/>
      <c r="N903" s="19">
        <v>183000</v>
      </c>
      <c r="O903" s="19">
        <v>183000</v>
      </c>
      <c r="P903" s="11"/>
      <c r="Q903" s="11"/>
      <c r="R903" s="13">
        <f t="shared" si="184"/>
        <v>0</v>
      </c>
      <c r="S903" s="19">
        <v>183000</v>
      </c>
      <c r="T903" s="22">
        <v>508.33</v>
      </c>
      <c r="U903" s="11"/>
      <c r="V903" s="19">
        <v>183000</v>
      </c>
      <c r="W903" s="22">
        <v>508.33</v>
      </c>
      <c r="X903" s="19">
        <v>182491.67</v>
      </c>
      <c r="Y903" s="19">
        <f t="shared" si="185"/>
        <v>508.33333333333331</v>
      </c>
      <c r="Z903" s="19">
        <f t="shared" si="198"/>
        <v>3049.9966666666664</v>
      </c>
      <c r="AA903" s="19">
        <f t="shared" si="199"/>
        <v>179950.00333333333</v>
      </c>
      <c r="AB903" s="19">
        <f t="shared" si="188"/>
        <v>6100</v>
      </c>
      <c r="AC903" s="19">
        <f t="shared" si="189"/>
        <v>173850.00333333333</v>
      </c>
      <c r="AD903" s="19">
        <f t="shared" si="190"/>
        <v>6100</v>
      </c>
      <c r="AE903" s="19">
        <f t="shared" si="191"/>
        <v>167750.00333333333</v>
      </c>
      <c r="AF903" s="19">
        <f t="shared" si="192"/>
        <v>6100</v>
      </c>
      <c r="AG903" s="19">
        <f t="shared" si="193"/>
        <v>161650.00333333333</v>
      </c>
      <c r="AH903" s="19">
        <f t="shared" si="194"/>
        <v>6100</v>
      </c>
      <c r="AI903" s="19">
        <f t="shared" si="195"/>
        <v>155550.00333333333</v>
      </c>
      <c r="AJ903" s="19">
        <f t="shared" si="196"/>
        <v>6100</v>
      </c>
      <c r="AK903" s="20">
        <f t="shared" si="197"/>
        <v>149450.00333333333</v>
      </c>
    </row>
    <row r="904" spans="2:37" s="3" customFormat="1" ht="21.75" hidden="1" customHeight="1" outlineLevel="1" x14ac:dyDescent="0.2">
      <c r="B904" s="15" t="s">
        <v>1234</v>
      </c>
      <c r="C904" s="16" t="s">
        <v>44</v>
      </c>
      <c r="D904" s="17">
        <v>360</v>
      </c>
      <c r="E904" s="10" t="s">
        <v>963</v>
      </c>
      <c r="F904" s="10" t="s">
        <v>67</v>
      </c>
      <c r="G904" s="36">
        <v>639</v>
      </c>
      <c r="H904" s="18">
        <f>IFERROR(INDEX(#REF!,MATCH(G904,#REF!,0)),G904)</f>
        <v>639</v>
      </c>
      <c r="I904" s="11"/>
      <c r="J904" s="11" t="s">
        <v>1221</v>
      </c>
      <c r="K904" s="11"/>
      <c r="L904" s="11" t="s">
        <v>1211</v>
      </c>
      <c r="M904" s="11"/>
      <c r="N904" s="19">
        <v>368100</v>
      </c>
      <c r="O904" s="19">
        <v>368100</v>
      </c>
      <c r="P904" s="11"/>
      <c r="Q904" s="11"/>
      <c r="R904" s="13">
        <f t="shared" si="184"/>
        <v>0</v>
      </c>
      <c r="S904" s="19">
        <v>368100</v>
      </c>
      <c r="T904" s="19">
        <v>1022.5</v>
      </c>
      <c r="U904" s="11"/>
      <c r="V904" s="19">
        <v>368100</v>
      </c>
      <c r="W904" s="19">
        <v>1022.5</v>
      </c>
      <c r="X904" s="19">
        <v>367077.5</v>
      </c>
      <c r="Y904" s="19">
        <f t="shared" si="185"/>
        <v>1022.5</v>
      </c>
      <c r="Z904" s="19">
        <f t="shared" si="198"/>
        <v>6135</v>
      </c>
      <c r="AA904" s="19">
        <f t="shared" si="199"/>
        <v>361965</v>
      </c>
      <c r="AB904" s="19">
        <f t="shared" si="188"/>
        <v>12270</v>
      </c>
      <c r="AC904" s="19">
        <f t="shared" si="189"/>
        <v>349695</v>
      </c>
      <c r="AD904" s="19">
        <f t="shared" si="190"/>
        <v>12270</v>
      </c>
      <c r="AE904" s="19">
        <f t="shared" si="191"/>
        <v>337425</v>
      </c>
      <c r="AF904" s="19">
        <f t="shared" si="192"/>
        <v>12270</v>
      </c>
      <c r="AG904" s="19">
        <f t="shared" si="193"/>
        <v>325155</v>
      </c>
      <c r="AH904" s="19">
        <f t="shared" si="194"/>
        <v>12270</v>
      </c>
      <c r="AI904" s="19">
        <f t="shared" si="195"/>
        <v>312885</v>
      </c>
      <c r="AJ904" s="19">
        <f t="shared" si="196"/>
        <v>12270</v>
      </c>
      <c r="AK904" s="20">
        <f t="shared" si="197"/>
        <v>300615</v>
      </c>
    </row>
    <row r="905" spans="2:37" s="3" customFormat="1" ht="21.75" hidden="1" customHeight="1" outlineLevel="1" x14ac:dyDescent="0.2">
      <c r="B905" s="15" t="s">
        <v>1235</v>
      </c>
      <c r="C905" s="16" t="s">
        <v>44</v>
      </c>
      <c r="D905" s="17">
        <v>360</v>
      </c>
      <c r="E905" s="10" t="s">
        <v>963</v>
      </c>
      <c r="F905" s="10" t="s">
        <v>67</v>
      </c>
      <c r="G905" s="36">
        <v>724</v>
      </c>
      <c r="H905" s="18">
        <f>IFERROR(INDEX(#REF!,MATCH(G905,#REF!,0)),G905)</f>
        <v>724</v>
      </c>
      <c r="I905" s="11"/>
      <c r="J905" s="11" t="s">
        <v>1221</v>
      </c>
      <c r="K905" s="11"/>
      <c r="L905" s="11" t="s">
        <v>1211</v>
      </c>
      <c r="M905" s="11"/>
      <c r="N905" s="19">
        <v>676900</v>
      </c>
      <c r="O905" s="19">
        <v>676900</v>
      </c>
      <c r="P905" s="11"/>
      <c r="Q905" s="11"/>
      <c r="R905" s="13">
        <f t="shared" si="184"/>
        <v>0</v>
      </c>
      <c r="S905" s="19">
        <v>676900</v>
      </c>
      <c r="T905" s="19">
        <v>1880.28</v>
      </c>
      <c r="U905" s="11"/>
      <c r="V905" s="19">
        <v>676900</v>
      </c>
      <c r="W905" s="19">
        <v>1880.28</v>
      </c>
      <c r="X905" s="19">
        <v>675019.72</v>
      </c>
      <c r="Y905" s="19">
        <f t="shared" si="185"/>
        <v>1880.2777777777778</v>
      </c>
      <c r="Z905" s="19">
        <f t="shared" si="198"/>
        <v>11281.668888888889</v>
      </c>
      <c r="AA905" s="19">
        <f t="shared" si="199"/>
        <v>665618.3311111111</v>
      </c>
      <c r="AB905" s="19">
        <f t="shared" si="188"/>
        <v>22563.333333333336</v>
      </c>
      <c r="AC905" s="19">
        <f t="shared" si="189"/>
        <v>643054.99777777772</v>
      </c>
      <c r="AD905" s="19">
        <f t="shared" si="190"/>
        <v>22563.333333333336</v>
      </c>
      <c r="AE905" s="19">
        <f t="shared" si="191"/>
        <v>620491.66444444435</v>
      </c>
      <c r="AF905" s="19">
        <f t="shared" si="192"/>
        <v>22563.333333333336</v>
      </c>
      <c r="AG905" s="19">
        <f t="shared" si="193"/>
        <v>597928.33111111098</v>
      </c>
      <c r="AH905" s="19">
        <f t="shared" si="194"/>
        <v>22563.333333333336</v>
      </c>
      <c r="AI905" s="19">
        <f t="shared" si="195"/>
        <v>575364.99777777761</v>
      </c>
      <c r="AJ905" s="19">
        <f t="shared" si="196"/>
        <v>22563.333333333336</v>
      </c>
      <c r="AK905" s="20">
        <f t="shared" si="197"/>
        <v>552801.66444444424</v>
      </c>
    </row>
    <row r="906" spans="2:37" s="3" customFormat="1" ht="21.75" hidden="1" customHeight="1" outlineLevel="1" x14ac:dyDescent="0.2">
      <c r="B906" s="15" t="s">
        <v>1236</v>
      </c>
      <c r="C906" s="16" t="s">
        <v>44</v>
      </c>
      <c r="D906" s="17">
        <v>360</v>
      </c>
      <c r="E906" s="10" t="s">
        <v>963</v>
      </c>
      <c r="F906" s="10" t="s">
        <v>67</v>
      </c>
      <c r="G906" s="11" t="s">
        <v>1237</v>
      </c>
      <c r="H906" s="18" t="str">
        <f>IFERROR(INDEX(#REF!,MATCH(G906,#REF!,0)),G906)</f>
        <v>АБН000169</v>
      </c>
      <c r="I906" s="11"/>
      <c r="J906" s="11" t="s">
        <v>1221</v>
      </c>
      <c r="K906" s="11"/>
      <c r="L906" s="11" t="s">
        <v>1211</v>
      </c>
      <c r="M906" s="11"/>
      <c r="N906" s="19">
        <v>968300</v>
      </c>
      <c r="O906" s="19">
        <v>968300</v>
      </c>
      <c r="P906" s="11"/>
      <c r="Q906" s="11"/>
      <c r="R906" s="13">
        <f t="shared" si="184"/>
        <v>0</v>
      </c>
      <c r="S906" s="19">
        <v>968300</v>
      </c>
      <c r="T906" s="19">
        <v>2689.72</v>
      </c>
      <c r="U906" s="11"/>
      <c r="V906" s="19">
        <v>968300</v>
      </c>
      <c r="W906" s="19">
        <v>2689.72</v>
      </c>
      <c r="X906" s="19">
        <v>965610.28</v>
      </c>
      <c r="Y906" s="19">
        <f t="shared" si="185"/>
        <v>2689.7222222222222</v>
      </c>
      <c r="Z906" s="19">
        <f t="shared" si="198"/>
        <v>16138.331111111111</v>
      </c>
      <c r="AA906" s="19">
        <f t="shared" si="199"/>
        <v>952161.6688888889</v>
      </c>
      <c r="AB906" s="19">
        <f t="shared" si="188"/>
        <v>32276.666666666664</v>
      </c>
      <c r="AC906" s="19">
        <f t="shared" si="189"/>
        <v>919885.00222222228</v>
      </c>
      <c r="AD906" s="19">
        <f t="shared" si="190"/>
        <v>32276.666666666664</v>
      </c>
      <c r="AE906" s="19">
        <f t="shared" si="191"/>
        <v>887608.33555555565</v>
      </c>
      <c r="AF906" s="19">
        <f t="shared" si="192"/>
        <v>32276.666666666664</v>
      </c>
      <c r="AG906" s="19">
        <f t="shared" si="193"/>
        <v>855331.66888888902</v>
      </c>
      <c r="AH906" s="19">
        <f t="shared" si="194"/>
        <v>32276.666666666664</v>
      </c>
      <c r="AI906" s="19">
        <f t="shared" si="195"/>
        <v>823055.00222222239</v>
      </c>
      <c r="AJ906" s="19">
        <f t="shared" si="196"/>
        <v>32276.666666666664</v>
      </c>
      <c r="AK906" s="20">
        <f t="shared" si="197"/>
        <v>790778.33555555576</v>
      </c>
    </row>
    <row r="907" spans="2:37" s="3" customFormat="1" ht="21.75" hidden="1" customHeight="1" outlineLevel="1" x14ac:dyDescent="0.2">
      <c r="B907" s="15" t="s">
        <v>1238</v>
      </c>
      <c r="C907" s="16" t="s">
        <v>44</v>
      </c>
      <c r="D907" s="17">
        <v>360</v>
      </c>
      <c r="E907" s="10" t="s">
        <v>963</v>
      </c>
      <c r="F907" s="10" t="s">
        <v>67</v>
      </c>
      <c r="G907" s="36">
        <v>640</v>
      </c>
      <c r="H907" s="18">
        <f>IFERROR(INDEX(#REF!,MATCH(G907,#REF!,0)),G907)</f>
        <v>640</v>
      </c>
      <c r="I907" s="11"/>
      <c r="J907" s="11" t="s">
        <v>1221</v>
      </c>
      <c r="K907" s="11"/>
      <c r="L907" s="11" t="s">
        <v>1211</v>
      </c>
      <c r="M907" s="11"/>
      <c r="N907" s="19">
        <v>183600</v>
      </c>
      <c r="O907" s="19">
        <v>183600</v>
      </c>
      <c r="P907" s="11"/>
      <c r="Q907" s="11"/>
      <c r="R907" s="13">
        <f t="shared" ref="R907:R970" si="200">P907-Q907</f>
        <v>0</v>
      </c>
      <c r="S907" s="19">
        <v>183600</v>
      </c>
      <c r="T907" s="22">
        <v>510</v>
      </c>
      <c r="U907" s="11"/>
      <c r="V907" s="19">
        <v>183600</v>
      </c>
      <c r="W907" s="22">
        <v>510</v>
      </c>
      <c r="X907" s="19">
        <v>183090</v>
      </c>
      <c r="Y907" s="19">
        <f t="shared" ref="Y907:Y970" si="201">O907/D907</f>
        <v>510</v>
      </c>
      <c r="Z907" s="19">
        <f t="shared" si="198"/>
        <v>3060</v>
      </c>
      <c r="AA907" s="19">
        <f t="shared" si="199"/>
        <v>180540</v>
      </c>
      <c r="AB907" s="19">
        <f t="shared" si="188"/>
        <v>6120</v>
      </c>
      <c r="AC907" s="19">
        <f t="shared" si="189"/>
        <v>174420</v>
      </c>
      <c r="AD907" s="19">
        <f t="shared" si="190"/>
        <v>6120</v>
      </c>
      <c r="AE907" s="19">
        <f t="shared" si="191"/>
        <v>168300</v>
      </c>
      <c r="AF907" s="19">
        <f t="shared" si="192"/>
        <v>6120</v>
      </c>
      <c r="AG907" s="19">
        <f t="shared" si="193"/>
        <v>162180</v>
      </c>
      <c r="AH907" s="19">
        <f t="shared" si="194"/>
        <v>6120</v>
      </c>
      <c r="AI907" s="19">
        <f t="shared" si="195"/>
        <v>156060</v>
      </c>
      <c r="AJ907" s="19">
        <f t="shared" si="196"/>
        <v>6120</v>
      </c>
      <c r="AK907" s="20">
        <f t="shared" si="197"/>
        <v>149940</v>
      </c>
    </row>
    <row r="908" spans="2:37" s="3" customFormat="1" ht="21.75" hidden="1" customHeight="1" outlineLevel="1" x14ac:dyDescent="0.2">
      <c r="B908" s="15" t="s">
        <v>1239</v>
      </c>
      <c r="C908" s="16" t="s">
        <v>44</v>
      </c>
      <c r="D908" s="17">
        <v>360</v>
      </c>
      <c r="E908" s="10" t="s">
        <v>963</v>
      </c>
      <c r="F908" s="10" t="s">
        <v>67</v>
      </c>
      <c r="G908" s="36">
        <v>912</v>
      </c>
      <c r="H908" s="18">
        <f>IFERROR(INDEX(#REF!,MATCH(G908,#REF!,0)),G908)</f>
        <v>912</v>
      </c>
      <c r="I908" s="11"/>
      <c r="J908" s="11" t="s">
        <v>1221</v>
      </c>
      <c r="K908" s="11"/>
      <c r="L908" s="11" t="s">
        <v>1211</v>
      </c>
      <c r="M908" s="11"/>
      <c r="N908" s="19">
        <v>498000</v>
      </c>
      <c r="O908" s="19">
        <v>498000</v>
      </c>
      <c r="P908" s="11"/>
      <c r="Q908" s="11"/>
      <c r="R908" s="13">
        <f t="shared" si="200"/>
        <v>0</v>
      </c>
      <c r="S908" s="19">
        <v>498000</v>
      </c>
      <c r="T908" s="19">
        <v>1383.33</v>
      </c>
      <c r="U908" s="11"/>
      <c r="V908" s="19">
        <v>498000</v>
      </c>
      <c r="W908" s="19">
        <v>1383.33</v>
      </c>
      <c r="X908" s="19">
        <v>496616.67</v>
      </c>
      <c r="Y908" s="19">
        <f t="shared" si="201"/>
        <v>1383.3333333333333</v>
      </c>
      <c r="Z908" s="19">
        <f t="shared" si="198"/>
        <v>8299.996666666666</v>
      </c>
      <c r="AA908" s="19">
        <f t="shared" si="199"/>
        <v>489700.00333333336</v>
      </c>
      <c r="AB908" s="19">
        <f t="shared" ref="AB908:AB971" si="202">MIN(AA908,Y908*12)</f>
        <v>16600</v>
      </c>
      <c r="AC908" s="19">
        <f t="shared" ref="AC908:AC971" si="203">AA908-AB908</f>
        <v>473100.00333333336</v>
      </c>
      <c r="AD908" s="19">
        <f t="shared" ref="AD908:AD971" si="204">MIN(AB908,AC908)</f>
        <v>16600</v>
      </c>
      <c r="AE908" s="19">
        <f t="shared" ref="AE908:AE971" si="205">AC908-AD908</f>
        <v>456500.00333333336</v>
      </c>
      <c r="AF908" s="19">
        <f t="shared" ref="AF908:AF971" si="206">MIN(AD908,AE908)</f>
        <v>16600</v>
      </c>
      <c r="AG908" s="19">
        <f t="shared" ref="AG908:AG971" si="207">AE908-AF908</f>
        <v>439900.00333333336</v>
      </c>
      <c r="AH908" s="19">
        <f t="shared" ref="AH908:AH971" si="208">MIN(AF908,AG908)</f>
        <v>16600</v>
      </c>
      <c r="AI908" s="19">
        <f t="shared" ref="AI908:AI971" si="209">AG908-AH908</f>
        <v>423300.00333333336</v>
      </c>
      <c r="AJ908" s="19">
        <f t="shared" ref="AJ908:AJ971" si="210">MIN(AH908,AI908)</f>
        <v>16600</v>
      </c>
      <c r="AK908" s="20">
        <f t="shared" ref="AK908:AK971" si="211">AI908-AJ908</f>
        <v>406700.00333333336</v>
      </c>
    </row>
    <row r="909" spans="2:37" s="3" customFormat="1" ht="21.75" hidden="1" customHeight="1" outlineLevel="1" x14ac:dyDescent="0.2">
      <c r="B909" s="15" t="s">
        <v>1240</v>
      </c>
      <c r="C909" s="16" t="s">
        <v>44</v>
      </c>
      <c r="D909" s="17">
        <v>360</v>
      </c>
      <c r="E909" s="10" t="s">
        <v>963</v>
      </c>
      <c r="F909" s="10" t="s">
        <v>67</v>
      </c>
      <c r="G909" s="21">
        <v>55323</v>
      </c>
      <c r="H909" s="18">
        <f>IFERROR(INDEX(#REF!,MATCH(G909,#REF!,0)),G909)</f>
        <v>55323</v>
      </c>
      <c r="I909" s="11"/>
      <c r="J909" s="11" t="s">
        <v>1221</v>
      </c>
      <c r="K909" s="11"/>
      <c r="L909" s="11" t="s">
        <v>1211</v>
      </c>
      <c r="M909" s="11"/>
      <c r="N909" s="19">
        <v>800200</v>
      </c>
      <c r="O909" s="19">
        <v>800200</v>
      </c>
      <c r="P909" s="11"/>
      <c r="Q909" s="11"/>
      <c r="R909" s="13">
        <f t="shared" si="200"/>
        <v>0</v>
      </c>
      <c r="S909" s="19">
        <v>800200</v>
      </c>
      <c r="T909" s="19">
        <v>2222.7800000000002</v>
      </c>
      <c r="U909" s="11"/>
      <c r="V909" s="19">
        <v>800200</v>
      </c>
      <c r="W909" s="19">
        <v>2222.7800000000002</v>
      </c>
      <c r="X909" s="19">
        <v>797977.22</v>
      </c>
      <c r="Y909" s="19">
        <f t="shared" si="201"/>
        <v>2222.7777777777778</v>
      </c>
      <c r="Z909" s="19">
        <f t="shared" si="198"/>
        <v>13336.668888888889</v>
      </c>
      <c r="AA909" s="19">
        <f t="shared" si="199"/>
        <v>786863.3311111111</v>
      </c>
      <c r="AB909" s="19">
        <f t="shared" si="202"/>
        <v>26673.333333333336</v>
      </c>
      <c r="AC909" s="19">
        <f t="shared" si="203"/>
        <v>760189.99777777772</v>
      </c>
      <c r="AD909" s="19">
        <f t="shared" si="204"/>
        <v>26673.333333333336</v>
      </c>
      <c r="AE909" s="19">
        <f t="shared" si="205"/>
        <v>733516.66444444435</v>
      </c>
      <c r="AF909" s="19">
        <f t="shared" si="206"/>
        <v>26673.333333333336</v>
      </c>
      <c r="AG909" s="19">
        <f t="shared" si="207"/>
        <v>706843.33111111098</v>
      </c>
      <c r="AH909" s="19">
        <f t="shared" si="208"/>
        <v>26673.333333333336</v>
      </c>
      <c r="AI909" s="19">
        <f t="shared" si="209"/>
        <v>680169.99777777761</v>
      </c>
      <c r="AJ909" s="19">
        <f t="shared" si="210"/>
        <v>26673.333333333336</v>
      </c>
      <c r="AK909" s="20">
        <f t="shared" si="211"/>
        <v>653496.66444444424</v>
      </c>
    </row>
    <row r="910" spans="2:37" s="3" customFormat="1" ht="21.75" hidden="1" customHeight="1" outlineLevel="1" x14ac:dyDescent="0.2">
      <c r="B910" s="15" t="s">
        <v>1241</v>
      </c>
      <c r="C910" s="16" t="s">
        <v>44</v>
      </c>
      <c r="D910" s="17">
        <v>360</v>
      </c>
      <c r="E910" s="10" t="s">
        <v>963</v>
      </c>
      <c r="F910" s="10" t="s">
        <v>67</v>
      </c>
      <c r="G910" s="36">
        <v>911</v>
      </c>
      <c r="H910" s="18">
        <f>IFERROR(INDEX(#REF!,MATCH(G910,#REF!,0)),G910)</f>
        <v>911</v>
      </c>
      <c r="I910" s="11"/>
      <c r="J910" s="11" t="s">
        <v>1221</v>
      </c>
      <c r="K910" s="11"/>
      <c r="L910" s="11" t="s">
        <v>1211</v>
      </c>
      <c r="M910" s="11"/>
      <c r="N910" s="19">
        <v>719400</v>
      </c>
      <c r="O910" s="19">
        <v>719400</v>
      </c>
      <c r="P910" s="11"/>
      <c r="Q910" s="11"/>
      <c r="R910" s="13">
        <f t="shared" si="200"/>
        <v>0</v>
      </c>
      <c r="S910" s="19">
        <v>719400</v>
      </c>
      <c r="T910" s="19">
        <v>1998.33</v>
      </c>
      <c r="U910" s="11"/>
      <c r="V910" s="19">
        <v>719400</v>
      </c>
      <c r="W910" s="19">
        <v>1998.33</v>
      </c>
      <c r="X910" s="19">
        <v>717401.67</v>
      </c>
      <c r="Y910" s="19">
        <f t="shared" si="201"/>
        <v>1998.3333333333333</v>
      </c>
      <c r="Z910" s="19">
        <f t="shared" si="198"/>
        <v>11989.996666666666</v>
      </c>
      <c r="AA910" s="19">
        <f t="shared" si="199"/>
        <v>707410.0033333333</v>
      </c>
      <c r="AB910" s="19">
        <f t="shared" si="202"/>
        <v>23980</v>
      </c>
      <c r="AC910" s="19">
        <f t="shared" si="203"/>
        <v>683430.0033333333</v>
      </c>
      <c r="AD910" s="19">
        <f t="shared" si="204"/>
        <v>23980</v>
      </c>
      <c r="AE910" s="19">
        <f t="shared" si="205"/>
        <v>659450.0033333333</v>
      </c>
      <c r="AF910" s="19">
        <f t="shared" si="206"/>
        <v>23980</v>
      </c>
      <c r="AG910" s="19">
        <f t="shared" si="207"/>
        <v>635470.0033333333</v>
      </c>
      <c r="AH910" s="19">
        <f t="shared" si="208"/>
        <v>23980</v>
      </c>
      <c r="AI910" s="19">
        <f t="shared" si="209"/>
        <v>611490.0033333333</v>
      </c>
      <c r="AJ910" s="19">
        <f t="shared" si="210"/>
        <v>23980</v>
      </c>
      <c r="AK910" s="20">
        <f t="shared" si="211"/>
        <v>587510.0033333333</v>
      </c>
    </row>
    <row r="911" spans="2:37" s="3" customFormat="1" ht="21.75" hidden="1" customHeight="1" outlineLevel="1" x14ac:dyDescent="0.2">
      <c r="B911" s="15" t="s">
        <v>1242</v>
      </c>
      <c r="C911" s="16" t="s">
        <v>44</v>
      </c>
      <c r="D911" s="17">
        <v>360</v>
      </c>
      <c r="E911" s="10" t="s">
        <v>963</v>
      </c>
      <c r="F911" s="10" t="s">
        <v>67</v>
      </c>
      <c r="G911" s="21">
        <v>55328</v>
      </c>
      <c r="H911" s="18">
        <f>IFERROR(INDEX(#REF!,MATCH(G911,#REF!,0)),G911)</f>
        <v>55328</v>
      </c>
      <c r="I911" s="11"/>
      <c r="J911" s="11" t="s">
        <v>1221</v>
      </c>
      <c r="K911" s="11"/>
      <c r="L911" s="11" t="s">
        <v>1211</v>
      </c>
      <c r="M911" s="11"/>
      <c r="N911" s="19">
        <v>107500</v>
      </c>
      <c r="O911" s="19">
        <v>107500</v>
      </c>
      <c r="P911" s="11"/>
      <c r="Q911" s="11"/>
      <c r="R911" s="13">
        <f t="shared" si="200"/>
        <v>0</v>
      </c>
      <c r="S911" s="19">
        <v>107500</v>
      </c>
      <c r="T911" s="22">
        <v>298.61</v>
      </c>
      <c r="U911" s="11"/>
      <c r="V911" s="19">
        <v>107500</v>
      </c>
      <c r="W911" s="22">
        <v>298.61</v>
      </c>
      <c r="X911" s="19">
        <v>107201.39</v>
      </c>
      <c r="Y911" s="19">
        <f t="shared" si="201"/>
        <v>298.61111111111109</v>
      </c>
      <c r="Z911" s="19">
        <f t="shared" si="198"/>
        <v>1791.6655555555553</v>
      </c>
      <c r="AA911" s="19">
        <f t="shared" si="199"/>
        <v>105708.33444444445</v>
      </c>
      <c r="AB911" s="19">
        <f t="shared" si="202"/>
        <v>3583.333333333333</v>
      </c>
      <c r="AC911" s="19">
        <f t="shared" si="203"/>
        <v>102125.00111111112</v>
      </c>
      <c r="AD911" s="19">
        <f t="shared" si="204"/>
        <v>3583.333333333333</v>
      </c>
      <c r="AE911" s="19">
        <f t="shared" si="205"/>
        <v>98541.667777777795</v>
      </c>
      <c r="AF911" s="19">
        <f t="shared" si="206"/>
        <v>3583.333333333333</v>
      </c>
      <c r="AG911" s="19">
        <f t="shared" si="207"/>
        <v>94958.334444444466</v>
      </c>
      <c r="AH911" s="19">
        <f t="shared" si="208"/>
        <v>3583.333333333333</v>
      </c>
      <c r="AI911" s="19">
        <f t="shared" si="209"/>
        <v>91375.001111111138</v>
      </c>
      <c r="AJ911" s="19">
        <f t="shared" si="210"/>
        <v>3583.333333333333</v>
      </c>
      <c r="AK911" s="20">
        <f t="shared" si="211"/>
        <v>87791.66777777781</v>
      </c>
    </row>
    <row r="912" spans="2:37" s="3" customFormat="1" ht="21.75" hidden="1" customHeight="1" outlineLevel="1" x14ac:dyDescent="0.2">
      <c r="B912" s="15" t="s">
        <v>1243</v>
      </c>
      <c r="C912" s="16" t="s">
        <v>44</v>
      </c>
      <c r="D912" s="17">
        <v>360</v>
      </c>
      <c r="E912" s="10" t="s">
        <v>963</v>
      </c>
      <c r="F912" s="10" t="s">
        <v>67</v>
      </c>
      <c r="G912" s="21">
        <v>55333</v>
      </c>
      <c r="H912" s="18">
        <f>IFERROR(INDEX(#REF!,MATCH(G912,#REF!,0)),G912)</f>
        <v>55333</v>
      </c>
      <c r="I912" s="11"/>
      <c r="J912" s="11" t="s">
        <v>1221</v>
      </c>
      <c r="K912" s="11"/>
      <c r="L912" s="11" t="s">
        <v>1211</v>
      </c>
      <c r="M912" s="11"/>
      <c r="N912" s="19">
        <v>450200</v>
      </c>
      <c r="O912" s="19">
        <v>450200</v>
      </c>
      <c r="P912" s="11"/>
      <c r="Q912" s="11"/>
      <c r="R912" s="13">
        <f t="shared" si="200"/>
        <v>0</v>
      </c>
      <c r="S912" s="19">
        <v>450200</v>
      </c>
      <c r="T912" s="19">
        <v>1250.56</v>
      </c>
      <c r="U912" s="11"/>
      <c r="V912" s="19">
        <v>450200</v>
      </c>
      <c r="W912" s="19">
        <v>1250.56</v>
      </c>
      <c r="X912" s="19">
        <v>448949.44</v>
      </c>
      <c r="Y912" s="19">
        <f t="shared" si="201"/>
        <v>1250.5555555555557</v>
      </c>
      <c r="Z912" s="19">
        <f t="shared" si="198"/>
        <v>7503.3377777777787</v>
      </c>
      <c r="AA912" s="19">
        <f t="shared" si="199"/>
        <v>442696.66222222219</v>
      </c>
      <c r="AB912" s="19">
        <f t="shared" si="202"/>
        <v>15006.666666666668</v>
      </c>
      <c r="AC912" s="19">
        <f t="shared" si="203"/>
        <v>427689.99555555551</v>
      </c>
      <c r="AD912" s="19">
        <f t="shared" si="204"/>
        <v>15006.666666666668</v>
      </c>
      <c r="AE912" s="19">
        <f t="shared" si="205"/>
        <v>412683.32888888882</v>
      </c>
      <c r="AF912" s="19">
        <f t="shared" si="206"/>
        <v>15006.666666666668</v>
      </c>
      <c r="AG912" s="19">
        <f t="shared" si="207"/>
        <v>397676.66222222213</v>
      </c>
      <c r="AH912" s="19">
        <f t="shared" si="208"/>
        <v>15006.666666666668</v>
      </c>
      <c r="AI912" s="19">
        <f t="shared" si="209"/>
        <v>382669.99555555545</v>
      </c>
      <c r="AJ912" s="19">
        <f t="shared" si="210"/>
        <v>15006.666666666668</v>
      </c>
      <c r="AK912" s="20">
        <f t="shared" si="211"/>
        <v>367663.32888888876</v>
      </c>
    </row>
    <row r="913" spans="2:37" s="3" customFormat="1" ht="21.75" hidden="1" customHeight="1" outlineLevel="1" x14ac:dyDescent="0.2">
      <c r="B913" s="15" t="s">
        <v>1244</v>
      </c>
      <c r="C913" s="16" t="s">
        <v>44</v>
      </c>
      <c r="D913" s="17">
        <v>360</v>
      </c>
      <c r="E913" s="10" t="s">
        <v>963</v>
      </c>
      <c r="F913" s="10" t="s">
        <v>67</v>
      </c>
      <c r="G913" s="36">
        <v>665</v>
      </c>
      <c r="H913" s="18">
        <f>IFERROR(INDEX(#REF!,MATCH(G913,#REF!,0)),G913)</f>
        <v>665</v>
      </c>
      <c r="I913" s="11"/>
      <c r="J913" s="11" t="s">
        <v>1221</v>
      </c>
      <c r="K913" s="11"/>
      <c r="L913" s="11" t="s">
        <v>1211</v>
      </c>
      <c r="M913" s="11"/>
      <c r="N913" s="19">
        <v>341300</v>
      </c>
      <c r="O913" s="19">
        <v>341300</v>
      </c>
      <c r="P913" s="11"/>
      <c r="Q913" s="11"/>
      <c r="R913" s="13">
        <f t="shared" si="200"/>
        <v>0</v>
      </c>
      <c r="S913" s="19">
        <v>341300</v>
      </c>
      <c r="T913" s="22">
        <v>948.06</v>
      </c>
      <c r="U913" s="11"/>
      <c r="V913" s="19">
        <v>341300</v>
      </c>
      <c r="W913" s="22">
        <v>948.06</v>
      </c>
      <c r="X913" s="19">
        <v>340351.94</v>
      </c>
      <c r="Y913" s="19">
        <f t="shared" si="201"/>
        <v>948.05555555555554</v>
      </c>
      <c r="Z913" s="19">
        <f t="shared" si="198"/>
        <v>5688.3377777777769</v>
      </c>
      <c r="AA913" s="19">
        <f t="shared" si="199"/>
        <v>335611.66222222225</v>
      </c>
      <c r="AB913" s="19">
        <f t="shared" si="202"/>
        <v>11376.666666666666</v>
      </c>
      <c r="AC913" s="19">
        <f t="shared" si="203"/>
        <v>324234.99555555556</v>
      </c>
      <c r="AD913" s="19">
        <f t="shared" si="204"/>
        <v>11376.666666666666</v>
      </c>
      <c r="AE913" s="19">
        <f t="shared" si="205"/>
        <v>312858.32888888888</v>
      </c>
      <c r="AF913" s="19">
        <f t="shared" si="206"/>
        <v>11376.666666666666</v>
      </c>
      <c r="AG913" s="19">
        <f t="shared" si="207"/>
        <v>301481.66222222219</v>
      </c>
      <c r="AH913" s="19">
        <f t="shared" si="208"/>
        <v>11376.666666666666</v>
      </c>
      <c r="AI913" s="19">
        <f t="shared" si="209"/>
        <v>290104.99555555551</v>
      </c>
      <c r="AJ913" s="19">
        <f t="shared" si="210"/>
        <v>11376.666666666666</v>
      </c>
      <c r="AK913" s="20">
        <f t="shared" si="211"/>
        <v>278728.32888888882</v>
      </c>
    </row>
    <row r="914" spans="2:37" s="3" customFormat="1" ht="21.75" hidden="1" customHeight="1" outlineLevel="1" x14ac:dyDescent="0.2">
      <c r="B914" s="15" t="s">
        <v>1245</v>
      </c>
      <c r="C914" s="16" t="s">
        <v>44</v>
      </c>
      <c r="D914" s="17">
        <v>360</v>
      </c>
      <c r="E914" s="10" t="s">
        <v>963</v>
      </c>
      <c r="F914" s="10" t="s">
        <v>67</v>
      </c>
      <c r="G914" s="21">
        <v>55338</v>
      </c>
      <c r="H914" s="18">
        <f>IFERROR(INDEX(#REF!,MATCH(G914,#REF!,0)),G914)</f>
        <v>55338</v>
      </c>
      <c r="I914" s="11"/>
      <c r="J914" s="11" t="s">
        <v>1221</v>
      </c>
      <c r="K914" s="11"/>
      <c r="L914" s="11" t="s">
        <v>1211</v>
      </c>
      <c r="M914" s="11"/>
      <c r="N914" s="19">
        <v>413000</v>
      </c>
      <c r="O914" s="19">
        <v>413000</v>
      </c>
      <c r="P914" s="11"/>
      <c r="Q914" s="11"/>
      <c r="R914" s="13">
        <f t="shared" si="200"/>
        <v>0</v>
      </c>
      <c r="S914" s="19">
        <v>413000</v>
      </c>
      <c r="T914" s="19">
        <v>1147.22</v>
      </c>
      <c r="U914" s="11"/>
      <c r="V914" s="19">
        <v>413000</v>
      </c>
      <c r="W914" s="19">
        <v>1147.22</v>
      </c>
      <c r="X914" s="19">
        <v>411852.78</v>
      </c>
      <c r="Y914" s="19">
        <f t="shared" si="201"/>
        <v>1147.2222222222222</v>
      </c>
      <c r="Z914" s="19">
        <f t="shared" si="198"/>
        <v>6883.3311111111116</v>
      </c>
      <c r="AA914" s="19">
        <f t="shared" si="199"/>
        <v>406116.6688888889</v>
      </c>
      <c r="AB914" s="19">
        <f t="shared" si="202"/>
        <v>13766.666666666666</v>
      </c>
      <c r="AC914" s="19">
        <f t="shared" si="203"/>
        <v>392350.00222222222</v>
      </c>
      <c r="AD914" s="19">
        <f t="shared" si="204"/>
        <v>13766.666666666666</v>
      </c>
      <c r="AE914" s="19">
        <f t="shared" si="205"/>
        <v>378583.33555555553</v>
      </c>
      <c r="AF914" s="19">
        <f t="shared" si="206"/>
        <v>13766.666666666666</v>
      </c>
      <c r="AG914" s="19">
        <f t="shared" si="207"/>
        <v>364816.66888888885</v>
      </c>
      <c r="AH914" s="19">
        <f t="shared" si="208"/>
        <v>13766.666666666666</v>
      </c>
      <c r="AI914" s="19">
        <f t="shared" si="209"/>
        <v>351050.00222222216</v>
      </c>
      <c r="AJ914" s="19">
        <f t="shared" si="210"/>
        <v>13766.666666666666</v>
      </c>
      <c r="AK914" s="20">
        <f t="shared" si="211"/>
        <v>337283.33555555547</v>
      </c>
    </row>
    <row r="915" spans="2:37" s="3" customFormat="1" ht="21.75" hidden="1" customHeight="1" outlineLevel="1" x14ac:dyDescent="0.2">
      <c r="B915" s="15" t="s">
        <v>1246</v>
      </c>
      <c r="C915" s="16" t="s">
        <v>44</v>
      </c>
      <c r="D915" s="17">
        <v>360</v>
      </c>
      <c r="E915" s="10" t="s">
        <v>963</v>
      </c>
      <c r="F915" s="10" t="s">
        <v>67</v>
      </c>
      <c r="G915" s="21">
        <v>55349</v>
      </c>
      <c r="H915" s="18">
        <f>IFERROR(INDEX(#REF!,MATCH(G915,#REF!,0)),G915)</f>
        <v>55349</v>
      </c>
      <c r="I915" s="11"/>
      <c r="J915" s="11" t="s">
        <v>1221</v>
      </c>
      <c r="K915" s="11"/>
      <c r="L915" s="11" t="s">
        <v>1211</v>
      </c>
      <c r="M915" s="11"/>
      <c r="N915" s="19">
        <v>244800</v>
      </c>
      <c r="O915" s="19">
        <v>244800</v>
      </c>
      <c r="P915" s="11"/>
      <c r="Q915" s="11"/>
      <c r="R915" s="13">
        <f t="shared" si="200"/>
        <v>0</v>
      </c>
      <c r="S915" s="19">
        <v>244800</v>
      </c>
      <c r="T915" s="22">
        <v>680</v>
      </c>
      <c r="U915" s="11"/>
      <c r="V915" s="19">
        <v>244800</v>
      </c>
      <c r="W915" s="22">
        <v>680</v>
      </c>
      <c r="X915" s="19">
        <v>244120</v>
      </c>
      <c r="Y915" s="19">
        <f t="shared" si="201"/>
        <v>680</v>
      </c>
      <c r="Z915" s="19">
        <f t="shared" si="198"/>
        <v>4080</v>
      </c>
      <c r="AA915" s="19">
        <f t="shared" si="199"/>
        <v>240720</v>
      </c>
      <c r="AB915" s="19">
        <f t="shared" si="202"/>
        <v>8160</v>
      </c>
      <c r="AC915" s="19">
        <f t="shared" si="203"/>
        <v>232560</v>
      </c>
      <c r="AD915" s="19">
        <f t="shared" si="204"/>
        <v>8160</v>
      </c>
      <c r="AE915" s="19">
        <f t="shared" si="205"/>
        <v>224400</v>
      </c>
      <c r="AF915" s="19">
        <f t="shared" si="206"/>
        <v>8160</v>
      </c>
      <c r="AG915" s="19">
        <f t="shared" si="207"/>
        <v>216240</v>
      </c>
      <c r="AH915" s="19">
        <f t="shared" si="208"/>
        <v>8160</v>
      </c>
      <c r="AI915" s="19">
        <f t="shared" si="209"/>
        <v>208080</v>
      </c>
      <c r="AJ915" s="19">
        <f t="shared" si="210"/>
        <v>8160</v>
      </c>
      <c r="AK915" s="20">
        <f t="shared" si="211"/>
        <v>199920</v>
      </c>
    </row>
    <row r="916" spans="2:37" s="3" customFormat="1" ht="21.75" hidden="1" customHeight="1" outlineLevel="1" x14ac:dyDescent="0.2">
      <c r="B916" s="15" t="s">
        <v>1247</v>
      </c>
      <c r="C916" s="16" t="s">
        <v>44</v>
      </c>
      <c r="D916" s="17">
        <v>360</v>
      </c>
      <c r="E916" s="10" t="s">
        <v>963</v>
      </c>
      <c r="F916" s="10" t="s">
        <v>67</v>
      </c>
      <c r="G916" s="11" t="s">
        <v>1248</v>
      </c>
      <c r="H916" s="18" t="str">
        <f>IFERROR(INDEX(#REF!,MATCH(G916,#REF!,0)),G916)</f>
        <v>00-000206</v>
      </c>
      <c r="I916" s="11"/>
      <c r="J916" s="11" t="s">
        <v>1221</v>
      </c>
      <c r="K916" s="11"/>
      <c r="L916" s="11" t="s">
        <v>1211</v>
      </c>
      <c r="M916" s="11"/>
      <c r="N916" s="19">
        <v>2908800</v>
      </c>
      <c r="O916" s="19">
        <v>2908800</v>
      </c>
      <c r="P916" s="11"/>
      <c r="Q916" s="11"/>
      <c r="R916" s="13">
        <f t="shared" si="200"/>
        <v>0</v>
      </c>
      <c r="S916" s="19">
        <v>2908800</v>
      </c>
      <c r="T916" s="19">
        <v>8080</v>
      </c>
      <c r="U916" s="11"/>
      <c r="V916" s="19">
        <v>2908800</v>
      </c>
      <c r="W916" s="19">
        <v>8080</v>
      </c>
      <c r="X916" s="19">
        <v>2900720</v>
      </c>
      <c r="Y916" s="19">
        <f t="shared" si="201"/>
        <v>8080</v>
      </c>
      <c r="Z916" s="19">
        <f t="shared" si="198"/>
        <v>48480</v>
      </c>
      <c r="AA916" s="19">
        <f t="shared" si="199"/>
        <v>2860320</v>
      </c>
      <c r="AB916" s="19">
        <f t="shared" si="202"/>
        <v>96960</v>
      </c>
      <c r="AC916" s="19">
        <f t="shared" si="203"/>
        <v>2763360</v>
      </c>
      <c r="AD916" s="19">
        <f t="shared" si="204"/>
        <v>96960</v>
      </c>
      <c r="AE916" s="19">
        <f t="shared" si="205"/>
        <v>2666400</v>
      </c>
      <c r="AF916" s="19">
        <f t="shared" si="206"/>
        <v>96960</v>
      </c>
      <c r="AG916" s="19">
        <f t="shared" si="207"/>
        <v>2569440</v>
      </c>
      <c r="AH916" s="19">
        <f t="shared" si="208"/>
        <v>96960</v>
      </c>
      <c r="AI916" s="19">
        <f t="shared" si="209"/>
        <v>2472480</v>
      </c>
      <c r="AJ916" s="19">
        <f t="shared" si="210"/>
        <v>96960</v>
      </c>
      <c r="AK916" s="20">
        <f t="shared" si="211"/>
        <v>2375520</v>
      </c>
    </row>
    <row r="917" spans="2:37" s="3" customFormat="1" ht="21.75" hidden="1" customHeight="1" outlineLevel="1" x14ac:dyDescent="0.2">
      <c r="B917" s="15" t="s">
        <v>1249</v>
      </c>
      <c r="C917" s="16" t="s">
        <v>44</v>
      </c>
      <c r="D917" s="17">
        <v>360</v>
      </c>
      <c r="E917" s="10" t="s">
        <v>963</v>
      </c>
      <c r="F917" s="10" t="s">
        <v>67</v>
      </c>
      <c r="G917" s="11" t="s">
        <v>1250</v>
      </c>
      <c r="H917" s="18" t="str">
        <f>IFERROR(INDEX(#REF!,MATCH(G917,#REF!,0)),G917)</f>
        <v>00-000199</v>
      </c>
      <c r="I917" s="11"/>
      <c r="J917" s="11" t="s">
        <v>1221</v>
      </c>
      <c r="K917" s="11"/>
      <c r="L917" s="11" t="s">
        <v>1211</v>
      </c>
      <c r="M917" s="11"/>
      <c r="N917" s="19">
        <v>2186600</v>
      </c>
      <c r="O917" s="19">
        <v>2186600</v>
      </c>
      <c r="P917" s="11"/>
      <c r="Q917" s="11"/>
      <c r="R917" s="13">
        <f t="shared" si="200"/>
        <v>0</v>
      </c>
      <c r="S917" s="19">
        <v>2186600</v>
      </c>
      <c r="T917" s="19">
        <v>6073.89</v>
      </c>
      <c r="U917" s="11"/>
      <c r="V917" s="19">
        <v>2186600</v>
      </c>
      <c r="W917" s="19">
        <v>6073.89</v>
      </c>
      <c r="X917" s="19">
        <v>2180526.11</v>
      </c>
      <c r="Y917" s="19">
        <f t="shared" si="201"/>
        <v>6073.8888888888887</v>
      </c>
      <c r="Z917" s="19">
        <f t="shared" si="198"/>
        <v>36443.334444444445</v>
      </c>
      <c r="AA917" s="19">
        <f t="shared" si="199"/>
        <v>2150156.6655555554</v>
      </c>
      <c r="AB917" s="19">
        <f t="shared" si="202"/>
        <v>72886.666666666657</v>
      </c>
      <c r="AC917" s="19">
        <f t="shared" si="203"/>
        <v>2077269.9988888886</v>
      </c>
      <c r="AD917" s="19">
        <f t="shared" si="204"/>
        <v>72886.666666666657</v>
      </c>
      <c r="AE917" s="19">
        <f t="shared" si="205"/>
        <v>2004383.3322222219</v>
      </c>
      <c r="AF917" s="19">
        <f t="shared" si="206"/>
        <v>72886.666666666657</v>
      </c>
      <c r="AG917" s="19">
        <f t="shared" si="207"/>
        <v>1931496.6655555551</v>
      </c>
      <c r="AH917" s="19">
        <f t="shared" si="208"/>
        <v>72886.666666666657</v>
      </c>
      <c r="AI917" s="19">
        <f t="shared" si="209"/>
        <v>1858609.9988888884</v>
      </c>
      <c r="AJ917" s="19">
        <f t="shared" si="210"/>
        <v>72886.666666666657</v>
      </c>
      <c r="AK917" s="20">
        <f t="shared" si="211"/>
        <v>1785723.3322222217</v>
      </c>
    </row>
    <row r="918" spans="2:37" s="3" customFormat="1" ht="21.75" hidden="1" customHeight="1" outlineLevel="1" x14ac:dyDescent="0.2">
      <c r="B918" s="15" t="s">
        <v>1251</v>
      </c>
      <c r="C918" s="16" t="s">
        <v>44</v>
      </c>
      <c r="D918" s="17">
        <v>360</v>
      </c>
      <c r="E918" s="10" t="s">
        <v>963</v>
      </c>
      <c r="F918" s="10" t="s">
        <v>67</v>
      </c>
      <c r="G918" s="21">
        <v>56902</v>
      </c>
      <c r="H918" s="18">
        <f>IFERROR(INDEX(#REF!,MATCH(G918,#REF!,0)),G918)</f>
        <v>56902</v>
      </c>
      <c r="I918" s="11"/>
      <c r="J918" s="11" t="s">
        <v>1221</v>
      </c>
      <c r="K918" s="11"/>
      <c r="L918" s="11" t="s">
        <v>1211</v>
      </c>
      <c r="M918" s="11"/>
      <c r="N918" s="19">
        <v>530330</v>
      </c>
      <c r="O918" s="19">
        <v>530330</v>
      </c>
      <c r="P918" s="11"/>
      <c r="Q918" s="11"/>
      <c r="R918" s="13">
        <f t="shared" si="200"/>
        <v>0</v>
      </c>
      <c r="S918" s="19">
        <v>530330</v>
      </c>
      <c r="T918" s="19">
        <v>1473.14</v>
      </c>
      <c r="U918" s="11"/>
      <c r="V918" s="19">
        <v>530330</v>
      </c>
      <c r="W918" s="19">
        <v>1473.14</v>
      </c>
      <c r="X918" s="19">
        <v>528856.86</v>
      </c>
      <c r="Y918" s="19">
        <f t="shared" si="201"/>
        <v>1473.1388888888889</v>
      </c>
      <c r="Z918" s="19">
        <f t="shared" si="198"/>
        <v>8838.8344444444447</v>
      </c>
      <c r="AA918" s="19">
        <f t="shared" si="199"/>
        <v>521491.16555555555</v>
      </c>
      <c r="AB918" s="19">
        <f t="shared" si="202"/>
        <v>17677.666666666668</v>
      </c>
      <c r="AC918" s="19">
        <f t="shared" si="203"/>
        <v>503813.49888888886</v>
      </c>
      <c r="AD918" s="19">
        <f t="shared" si="204"/>
        <v>17677.666666666668</v>
      </c>
      <c r="AE918" s="19">
        <f t="shared" si="205"/>
        <v>486135.83222222218</v>
      </c>
      <c r="AF918" s="19">
        <f t="shared" si="206"/>
        <v>17677.666666666668</v>
      </c>
      <c r="AG918" s="19">
        <f t="shared" si="207"/>
        <v>468458.16555555549</v>
      </c>
      <c r="AH918" s="19">
        <f t="shared" si="208"/>
        <v>17677.666666666668</v>
      </c>
      <c r="AI918" s="19">
        <f t="shared" si="209"/>
        <v>450780.4988888888</v>
      </c>
      <c r="AJ918" s="19">
        <f t="shared" si="210"/>
        <v>17677.666666666668</v>
      </c>
      <c r="AK918" s="20">
        <f t="shared" si="211"/>
        <v>433102.83222222212</v>
      </c>
    </row>
    <row r="919" spans="2:37" s="3" customFormat="1" ht="21.75" hidden="1" customHeight="1" outlineLevel="1" x14ac:dyDescent="0.2">
      <c r="B919" s="15" t="s">
        <v>1252</v>
      </c>
      <c r="C919" s="16" t="s">
        <v>44</v>
      </c>
      <c r="D919" s="17">
        <v>360</v>
      </c>
      <c r="E919" s="10" t="s">
        <v>963</v>
      </c>
      <c r="F919" s="10" t="s">
        <v>67</v>
      </c>
      <c r="G919" s="21">
        <v>56903</v>
      </c>
      <c r="H919" s="18">
        <f>IFERROR(INDEX(#REF!,MATCH(G919,#REF!,0)),G919)</f>
        <v>56903</v>
      </c>
      <c r="I919" s="11"/>
      <c r="J919" s="11" t="s">
        <v>1221</v>
      </c>
      <c r="K919" s="11"/>
      <c r="L919" s="11" t="s">
        <v>1211</v>
      </c>
      <c r="M919" s="11"/>
      <c r="N919" s="19">
        <v>855260</v>
      </c>
      <c r="O919" s="19">
        <v>855260</v>
      </c>
      <c r="P919" s="11"/>
      <c r="Q919" s="11"/>
      <c r="R919" s="13">
        <f t="shared" si="200"/>
        <v>0</v>
      </c>
      <c r="S919" s="19">
        <v>855260</v>
      </c>
      <c r="T919" s="19">
        <v>2375.7199999999998</v>
      </c>
      <c r="U919" s="11"/>
      <c r="V919" s="19">
        <v>855260</v>
      </c>
      <c r="W919" s="19">
        <v>2375.7199999999998</v>
      </c>
      <c r="X919" s="19">
        <v>852884.28</v>
      </c>
      <c r="Y919" s="19">
        <f t="shared" si="201"/>
        <v>2375.7222222222222</v>
      </c>
      <c r="Z919" s="19">
        <f t="shared" si="198"/>
        <v>14254.331111111111</v>
      </c>
      <c r="AA919" s="19">
        <f t="shared" si="199"/>
        <v>841005.6688888889</v>
      </c>
      <c r="AB919" s="19">
        <f t="shared" si="202"/>
        <v>28508.666666666664</v>
      </c>
      <c r="AC919" s="19">
        <f t="shared" si="203"/>
        <v>812497.00222222228</v>
      </c>
      <c r="AD919" s="19">
        <f t="shared" si="204"/>
        <v>28508.666666666664</v>
      </c>
      <c r="AE919" s="19">
        <f t="shared" si="205"/>
        <v>783988.33555555565</v>
      </c>
      <c r="AF919" s="19">
        <f t="shared" si="206"/>
        <v>28508.666666666664</v>
      </c>
      <c r="AG919" s="19">
        <f t="shared" si="207"/>
        <v>755479.66888888902</v>
      </c>
      <c r="AH919" s="19">
        <f t="shared" si="208"/>
        <v>28508.666666666664</v>
      </c>
      <c r="AI919" s="19">
        <f t="shared" si="209"/>
        <v>726971.00222222239</v>
      </c>
      <c r="AJ919" s="19">
        <f t="shared" si="210"/>
        <v>28508.666666666664</v>
      </c>
      <c r="AK919" s="20">
        <f t="shared" si="211"/>
        <v>698462.33555555576</v>
      </c>
    </row>
    <row r="920" spans="2:37" s="3" customFormat="1" ht="42.75" hidden="1" customHeight="1" outlineLevel="1" x14ac:dyDescent="0.2">
      <c r="B920" s="15" t="s">
        <v>1253</v>
      </c>
      <c r="C920" s="16" t="s">
        <v>44</v>
      </c>
      <c r="D920" s="17">
        <v>180</v>
      </c>
      <c r="E920" s="10" t="s">
        <v>969</v>
      </c>
      <c r="F920" s="10" t="s">
        <v>86</v>
      </c>
      <c r="G920" s="21">
        <v>56904</v>
      </c>
      <c r="H920" s="18">
        <f>IFERROR(INDEX(#REF!,MATCH(G920,#REF!,0)),G920)</f>
        <v>56904</v>
      </c>
      <c r="I920" s="11"/>
      <c r="J920" s="11" t="s">
        <v>1221</v>
      </c>
      <c r="K920" s="11"/>
      <c r="L920" s="11" t="s">
        <v>1211</v>
      </c>
      <c r="M920" s="11" t="s">
        <v>1212</v>
      </c>
      <c r="N920" s="19">
        <v>1391490</v>
      </c>
      <c r="O920" s="19">
        <v>1391490</v>
      </c>
      <c r="P920" s="11"/>
      <c r="Q920" s="11"/>
      <c r="R920" s="13">
        <f t="shared" si="200"/>
        <v>0</v>
      </c>
      <c r="S920" s="19">
        <v>1391490</v>
      </c>
      <c r="T920" s="19">
        <v>7730.5</v>
      </c>
      <c r="U920" s="11"/>
      <c r="V920" s="19">
        <v>1391490</v>
      </c>
      <c r="W920" s="19">
        <v>7730.5</v>
      </c>
      <c r="X920" s="19">
        <v>1383759.5</v>
      </c>
      <c r="Y920" s="19">
        <f t="shared" si="201"/>
        <v>7730.5</v>
      </c>
      <c r="Z920" s="19">
        <f t="shared" si="198"/>
        <v>46383</v>
      </c>
      <c r="AA920" s="19">
        <f t="shared" si="199"/>
        <v>1345107</v>
      </c>
      <c r="AB920" s="19">
        <f t="shared" si="202"/>
        <v>92766</v>
      </c>
      <c r="AC920" s="19">
        <f t="shared" si="203"/>
        <v>1252341</v>
      </c>
      <c r="AD920" s="19">
        <f t="shared" si="204"/>
        <v>92766</v>
      </c>
      <c r="AE920" s="19">
        <f t="shared" si="205"/>
        <v>1159575</v>
      </c>
      <c r="AF920" s="19">
        <f t="shared" si="206"/>
        <v>92766</v>
      </c>
      <c r="AG920" s="19">
        <f t="shared" si="207"/>
        <v>1066809</v>
      </c>
      <c r="AH920" s="19">
        <f t="shared" si="208"/>
        <v>92766</v>
      </c>
      <c r="AI920" s="19">
        <f t="shared" si="209"/>
        <v>974043</v>
      </c>
      <c r="AJ920" s="19">
        <f t="shared" si="210"/>
        <v>92766</v>
      </c>
      <c r="AK920" s="20">
        <f t="shared" si="211"/>
        <v>881277</v>
      </c>
    </row>
    <row r="921" spans="2:37" s="3" customFormat="1" ht="42.75" hidden="1" customHeight="1" outlineLevel="1" x14ac:dyDescent="0.2">
      <c r="B921" s="15" t="s">
        <v>1254</v>
      </c>
      <c r="C921" s="16" t="s">
        <v>44</v>
      </c>
      <c r="D921" s="17">
        <v>180</v>
      </c>
      <c r="E921" s="10" t="s">
        <v>969</v>
      </c>
      <c r="F921" s="10" t="s">
        <v>86</v>
      </c>
      <c r="G921" s="21">
        <v>56248</v>
      </c>
      <c r="H921" s="18">
        <f>IFERROR(INDEX(#REF!,MATCH(G921,#REF!,0)),G921)</f>
        <v>56248</v>
      </c>
      <c r="I921" s="11"/>
      <c r="J921" s="11" t="s">
        <v>1221</v>
      </c>
      <c r="K921" s="11"/>
      <c r="L921" s="11" t="s">
        <v>1211</v>
      </c>
      <c r="M921" s="11" t="s">
        <v>1212</v>
      </c>
      <c r="N921" s="19">
        <v>264890</v>
      </c>
      <c r="O921" s="19">
        <v>264890</v>
      </c>
      <c r="P921" s="11"/>
      <c r="Q921" s="11"/>
      <c r="R921" s="13">
        <f t="shared" si="200"/>
        <v>0</v>
      </c>
      <c r="S921" s="19">
        <v>264890</v>
      </c>
      <c r="T921" s="19">
        <v>1471.61</v>
      </c>
      <c r="U921" s="11"/>
      <c r="V921" s="19">
        <v>264890</v>
      </c>
      <c r="W921" s="19">
        <v>1471.61</v>
      </c>
      <c r="X921" s="19">
        <v>263418.39</v>
      </c>
      <c r="Y921" s="19">
        <f t="shared" si="201"/>
        <v>1471.6111111111111</v>
      </c>
      <c r="Z921" s="19">
        <f t="shared" si="198"/>
        <v>8829.6655555555553</v>
      </c>
      <c r="AA921" s="19">
        <f t="shared" si="199"/>
        <v>256060.33444444445</v>
      </c>
      <c r="AB921" s="19">
        <f t="shared" si="202"/>
        <v>17659.333333333332</v>
      </c>
      <c r="AC921" s="19">
        <f t="shared" si="203"/>
        <v>238401.00111111111</v>
      </c>
      <c r="AD921" s="19">
        <f t="shared" si="204"/>
        <v>17659.333333333332</v>
      </c>
      <c r="AE921" s="19">
        <f t="shared" si="205"/>
        <v>220741.66777777777</v>
      </c>
      <c r="AF921" s="19">
        <f t="shared" si="206"/>
        <v>17659.333333333332</v>
      </c>
      <c r="AG921" s="19">
        <f t="shared" si="207"/>
        <v>203082.33444444442</v>
      </c>
      <c r="AH921" s="19">
        <f t="shared" si="208"/>
        <v>17659.333333333332</v>
      </c>
      <c r="AI921" s="19">
        <f t="shared" si="209"/>
        <v>185423.00111111108</v>
      </c>
      <c r="AJ921" s="19">
        <f t="shared" si="210"/>
        <v>17659.333333333332</v>
      </c>
      <c r="AK921" s="20">
        <f t="shared" si="211"/>
        <v>167763.66777777774</v>
      </c>
    </row>
    <row r="922" spans="2:37" s="3" customFormat="1" ht="42.75" hidden="1" customHeight="1" outlineLevel="1" x14ac:dyDescent="0.2">
      <c r="B922" s="15" t="s">
        <v>1255</v>
      </c>
      <c r="C922" s="16" t="s">
        <v>44</v>
      </c>
      <c r="D922" s="17">
        <v>180</v>
      </c>
      <c r="E922" s="10" t="s">
        <v>969</v>
      </c>
      <c r="F922" s="10" t="s">
        <v>86</v>
      </c>
      <c r="G922" s="21">
        <v>56250</v>
      </c>
      <c r="H922" s="18">
        <f>IFERROR(INDEX(#REF!,MATCH(G922,#REF!,0)),G922)</f>
        <v>56250</v>
      </c>
      <c r="I922" s="11"/>
      <c r="J922" s="11" t="s">
        <v>1221</v>
      </c>
      <c r="K922" s="11"/>
      <c r="L922" s="11" t="s">
        <v>1211</v>
      </c>
      <c r="M922" s="11" t="s">
        <v>1212</v>
      </c>
      <c r="N922" s="19">
        <v>394000</v>
      </c>
      <c r="O922" s="19">
        <v>394000</v>
      </c>
      <c r="P922" s="11"/>
      <c r="Q922" s="11"/>
      <c r="R922" s="13">
        <f t="shared" si="200"/>
        <v>0</v>
      </c>
      <c r="S922" s="19">
        <v>394000</v>
      </c>
      <c r="T922" s="19">
        <v>2188.89</v>
      </c>
      <c r="U922" s="11"/>
      <c r="V922" s="19">
        <v>394000</v>
      </c>
      <c r="W922" s="19">
        <v>2188.89</v>
      </c>
      <c r="X922" s="19">
        <v>391811.11</v>
      </c>
      <c r="Y922" s="19">
        <f t="shared" si="201"/>
        <v>2188.8888888888887</v>
      </c>
      <c r="Z922" s="19">
        <f t="shared" si="198"/>
        <v>13133.334444444443</v>
      </c>
      <c r="AA922" s="19">
        <f t="shared" si="199"/>
        <v>380866.66555555555</v>
      </c>
      <c r="AB922" s="19">
        <f t="shared" si="202"/>
        <v>26266.666666666664</v>
      </c>
      <c r="AC922" s="19">
        <f t="shared" si="203"/>
        <v>354599.99888888886</v>
      </c>
      <c r="AD922" s="19">
        <f t="shared" si="204"/>
        <v>26266.666666666664</v>
      </c>
      <c r="AE922" s="19">
        <f t="shared" si="205"/>
        <v>328333.33222222218</v>
      </c>
      <c r="AF922" s="19">
        <f t="shared" si="206"/>
        <v>26266.666666666664</v>
      </c>
      <c r="AG922" s="19">
        <f t="shared" si="207"/>
        <v>302066.66555555549</v>
      </c>
      <c r="AH922" s="19">
        <f t="shared" si="208"/>
        <v>26266.666666666664</v>
      </c>
      <c r="AI922" s="19">
        <f t="shared" si="209"/>
        <v>275799.9988888888</v>
      </c>
      <c r="AJ922" s="19">
        <f t="shared" si="210"/>
        <v>26266.666666666664</v>
      </c>
      <c r="AK922" s="20">
        <f t="shared" si="211"/>
        <v>249533.33222222215</v>
      </c>
    </row>
    <row r="923" spans="2:37" s="3" customFormat="1" ht="42.75" hidden="1" customHeight="1" outlineLevel="1" x14ac:dyDescent="0.2">
      <c r="B923" s="15" t="s">
        <v>1256</v>
      </c>
      <c r="C923" s="16" t="s">
        <v>44</v>
      </c>
      <c r="D923" s="17">
        <v>180</v>
      </c>
      <c r="E923" s="10" t="s">
        <v>969</v>
      </c>
      <c r="F923" s="10" t="s">
        <v>86</v>
      </c>
      <c r="G923" s="21">
        <v>56098</v>
      </c>
      <c r="H923" s="18">
        <f>IFERROR(INDEX(#REF!,MATCH(G923,#REF!,0)),G923)</f>
        <v>56098</v>
      </c>
      <c r="I923" s="11"/>
      <c r="J923" s="11" t="s">
        <v>1221</v>
      </c>
      <c r="K923" s="11"/>
      <c r="L923" s="11" t="s">
        <v>1211</v>
      </c>
      <c r="M923" s="11" t="s">
        <v>1212</v>
      </c>
      <c r="N923" s="19">
        <v>637540</v>
      </c>
      <c r="O923" s="19">
        <v>637540</v>
      </c>
      <c r="P923" s="11"/>
      <c r="Q923" s="11"/>
      <c r="R923" s="13">
        <f t="shared" si="200"/>
        <v>0</v>
      </c>
      <c r="S923" s="19">
        <v>637540</v>
      </c>
      <c r="T923" s="19">
        <v>3541.89</v>
      </c>
      <c r="U923" s="11"/>
      <c r="V923" s="19">
        <v>637540</v>
      </c>
      <c r="W923" s="19">
        <v>3541.89</v>
      </c>
      <c r="X923" s="19">
        <v>633998.11</v>
      </c>
      <c r="Y923" s="19">
        <f t="shared" si="201"/>
        <v>3541.8888888888887</v>
      </c>
      <c r="Z923" s="19">
        <f t="shared" si="198"/>
        <v>21251.334444444445</v>
      </c>
      <c r="AA923" s="19">
        <f t="shared" si="199"/>
        <v>616288.66555555561</v>
      </c>
      <c r="AB923" s="19">
        <f t="shared" si="202"/>
        <v>42502.666666666664</v>
      </c>
      <c r="AC923" s="19">
        <f t="shared" si="203"/>
        <v>573785.99888888898</v>
      </c>
      <c r="AD923" s="19">
        <f t="shared" si="204"/>
        <v>42502.666666666664</v>
      </c>
      <c r="AE923" s="19">
        <f t="shared" si="205"/>
        <v>531283.33222222235</v>
      </c>
      <c r="AF923" s="19">
        <f t="shared" si="206"/>
        <v>42502.666666666664</v>
      </c>
      <c r="AG923" s="19">
        <f t="shared" si="207"/>
        <v>488780.66555555566</v>
      </c>
      <c r="AH923" s="19">
        <f t="shared" si="208"/>
        <v>42502.666666666664</v>
      </c>
      <c r="AI923" s="19">
        <f t="shared" si="209"/>
        <v>446277.99888888898</v>
      </c>
      <c r="AJ923" s="19">
        <f t="shared" si="210"/>
        <v>42502.666666666664</v>
      </c>
      <c r="AK923" s="20">
        <f t="shared" si="211"/>
        <v>403775.33222222229</v>
      </c>
    </row>
    <row r="924" spans="2:37" s="3" customFormat="1" ht="42.75" hidden="1" customHeight="1" outlineLevel="1" x14ac:dyDescent="0.2">
      <c r="B924" s="15" t="s">
        <v>1257</v>
      </c>
      <c r="C924" s="16" t="s">
        <v>44</v>
      </c>
      <c r="D924" s="17">
        <v>180</v>
      </c>
      <c r="E924" s="10" t="s">
        <v>969</v>
      </c>
      <c r="F924" s="10" t="s">
        <v>86</v>
      </c>
      <c r="G924" s="21">
        <v>56908</v>
      </c>
      <c r="H924" s="18">
        <f>IFERROR(INDEX(#REF!,MATCH(G924,#REF!,0)),G924)</f>
        <v>56908</v>
      </c>
      <c r="I924" s="11"/>
      <c r="J924" s="11" t="s">
        <v>1221</v>
      </c>
      <c r="K924" s="11"/>
      <c r="L924" s="11" t="s">
        <v>1211</v>
      </c>
      <c r="M924" s="11" t="s">
        <v>1212</v>
      </c>
      <c r="N924" s="19">
        <v>141080</v>
      </c>
      <c r="O924" s="19">
        <v>141080</v>
      </c>
      <c r="P924" s="11"/>
      <c r="Q924" s="11"/>
      <c r="R924" s="13">
        <f t="shared" si="200"/>
        <v>0</v>
      </c>
      <c r="S924" s="19">
        <v>141080</v>
      </c>
      <c r="T924" s="22">
        <v>783.78</v>
      </c>
      <c r="U924" s="11"/>
      <c r="V924" s="19">
        <v>141080</v>
      </c>
      <c r="W924" s="22">
        <v>783.78</v>
      </c>
      <c r="X924" s="19">
        <v>140296.22</v>
      </c>
      <c r="Y924" s="19">
        <f t="shared" si="201"/>
        <v>783.77777777777783</v>
      </c>
      <c r="Z924" s="19">
        <f t="shared" si="198"/>
        <v>4702.6688888888893</v>
      </c>
      <c r="AA924" s="19">
        <f t="shared" si="199"/>
        <v>136377.3311111111</v>
      </c>
      <c r="AB924" s="19">
        <f t="shared" si="202"/>
        <v>9405.3333333333339</v>
      </c>
      <c r="AC924" s="19">
        <f t="shared" si="203"/>
        <v>126971.99777777777</v>
      </c>
      <c r="AD924" s="19">
        <f t="shared" si="204"/>
        <v>9405.3333333333339</v>
      </c>
      <c r="AE924" s="19">
        <f t="shared" si="205"/>
        <v>117566.66444444444</v>
      </c>
      <c r="AF924" s="19">
        <f t="shared" si="206"/>
        <v>9405.3333333333339</v>
      </c>
      <c r="AG924" s="19">
        <f t="shared" si="207"/>
        <v>108161.33111111111</v>
      </c>
      <c r="AH924" s="19">
        <f t="shared" si="208"/>
        <v>9405.3333333333339</v>
      </c>
      <c r="AI924" s="19">
        <f t="shared" si="209"/>
        <v>98755.997777777782</v>
      </c>
      <c r="AJ924" s="19">
        <f t="shared" si="210"/>
        <v>9405.3333333333339</v>
      </c>
      <c r="AK924" s="20">
        <f t="shared" si="211"/>
        <v>89350.664444444454</v>
      </c>
    </row>
    <row r="925" spans="2:37" s="3" customFormat="1" ht="42.75" hidden="1" customHeight="1" outlineLevel="1" x14ac:dyDescent="0.2">
      <c r="B925" s="15" t="s">
        <v>1258</v>
      </c>
      <c r="C925" s="16" t="s">
        <v>44</v>
      </c>
      <c r="D925" s="17">
        <v>180</v>
      </c>
      <c r="E925" s="10" t="s">
        <v>969</v>
      </c>
      <c r="F925" s="10" t="s">
        <v>86</v>
      </c>
      <c r="G925" s="21">
        <v>56104</v>
      </c>
      <c r="H925" s="18">
        <f>IFERROR(INDEX(#REF!,MATCH(G925,#REF!,0)),G925)</f>
        <v>56104</v>
      </c>
      <c r="I925" s="11"/>
      <c r="J925" s="11" t="s">
        <v>1221</v>
      </c>
      <c r="K925" s="11"/>
      <c r="L925" s="11" t="s">
        <v>1211</v>
      </c>
      <c r="M925" s="11" t="s">
        <v>1259</v>
      </c>
      <c r="N925" s="19">
        <v>104440</v>
      </c>
      <c r="O925" s="19">
        <v>104440</v>
      </c>
      <c r="P925" s="11"/>
      <c r="Q925" s="11"/>
      <c r="R925" s="13">
        <f t="shared" si="200"/>
        <v>0</v>
      </c>
      <c r="S925" s="19">
        <v>104440</v>
      </c>
      <c r="T925" s="22">
        <v>580.22</v>
      </c>
      <c r="U925" s="11"/>
      <c r="V925" s="19">
        <v>104440</v>
      </c>
      <c r="W925" s="22">
        <v>580.22</v>
      </c>
      <c r="X925" s="19">
        <v>103859.78</v>
      </c>
      <c r="Y925" s="19">
        <f t="shared" si="201"/>
        <v>580.22222222222217</v>
      </c>
      <c r="Z925" s="19">
        <f t="shared" si="198"/>
        <v>3481.3311111111107</v>
      </c>
      <c r="AA925" s="19">
        <f t="shared" si="199"/>
        <v>100958.66888888889</v>
      </c>
      <c r="AB925" s="19">
        <f t="shared" si="202"/>
        <v>6962.6666666666661</v>
      </c>
      <c r="AC925" s="19">
        <f t="shared" si="203"/>
        <v>93996.002222222218</v>
      </c>
      <c r="AD925" s="19">
        <f t="shared" si="204"/>
        <v>6962.6666666666661</v>
      </c>
      <c r="AE925" s="19">
        <f t="shared" si="205"/>
        <v>87033.335555555546</v>
      </c>
      <c r="AF925" s="19">
        <f t="shared" si="206"/>
        <v>6962.6666666666661</v>
      </c>
      <c r="AG925" s="19">
        <f t="shared" si="207"/>
        <v>80070.668888888875</v>
      </c>
      <c r="AH925" s="19">
        <f t="shared" si="208"/>
        <v>6962.6666666666661</v>
      </c>
      <c r="AI925" s="19">
        <f t="shared" si="209"/>
        <v>73108.002222222203</v>
      </c>
      <c r="AJ925" s="19">
        <f t="shared" si="210"/>
        <v>6962.6666666666661</v>
      </c>
      <c r="AK925" s="20">
        <f t="shared" si="211"/>
        <v>66145.335555555532</v>
      </c>
    </row>
    <row r="926" spans="2:37" s="3" customFormat="1" ht="42.75" hidden="1" customHeight="1" outlineLevel="1" x14ac:dyDescent="0.2">
      <c r="B926" s="15" t="s">
        <v>1260</v>
      </c>
      <c r="C926" s="16" t="s">
        <v>44</v>
      </c>
      <c r="D926" s="17">
        <v>180</v>
      </c>
      <c r="E926" s="10" t="s">
        <v>969</v>
      </c>
      <c r="F926" s="10" t="s">
        <v>86</v>
      </c>
      <c r="G926" s="21">
        <v>56134</v>
      </c>
      <c r="H926" s="18">
        <f>IFERROR(INDEX(#REF!,MATCH(G926,#REF!,0)),G926)</f>
        <v>56134</v>
      </c>
      <c r="I926" s="11"/>
      <c r="J926" s="11" t="s">
        <v>1221</v>
      </c>
      <c r="K926" s="11"/>
      <c r="L926" s="11" t="s">
        <v>1211</v>
      </c>
      <c r="M926" s="11" t="s">
        <v>1259</v>
      </c>
      <c r="N926" s="19">
        <v>100520</v>
      </c>
      <c r="O926" s="19">
        <v>100520</v>
      </c>
      <c r="P926" s="11"/>
      <c r="Q926" s="11"/>
      <c r="R926" s="13">
        <f t="shared" si="200"/>
        <v>0</v>
      </c>
      <c r="S926" s="19">
        <v>100520</v>
      </c>
      <c r="T926" s="22">
        <v>558.44000000000005</v>
      </c>
      <c r="U926" s="11"/>
      <c r="V926" s="19">
        <v>100520</v>
      </c>
      <c r="W926" s="22">
        <v>558.44000000000005</v>
      </c>
      <c r="X926" s="19">
        <v>99961.56</v>
      </c>
      <c r="Y926" s="19">
        <f t="shared" si="201"/>
        <v>558.44444444444446</v>
      </c>
      <c r="Z926" s="19">
        <f t="shared" si="198"/>
        <v>3350.6622222222222</v>
      </c>
      <c r="AA926" s="19">
        <f t="shared" si="199"/>
        <v>97169.337777777779</v>
      </c>
      <c r="AB926" s="19">
        <f t="shared" si="202"/>
        <v>6701.3333333333339</v>
      </c>
      <c r="AC926" s="19">
        <f t="shared" si="203"/>
        <v>90468.00444444445</v>
      </c>
      <c r="AD926" s="19">
        <f t="shared" si="204"/>
        <v>6701.3333333333339</v>
      </c>
      <c r="AE926" s="19">
        <f t="shared" si="205"/>
        <v>83766.671111111122</v>
      </c>
      <c r="AF926" s="19">
        <f t="shared" si="206"/>
        <v>6701.3333333333339</v>
      </c>
      <c r="AG926" s="19">
        <f t="shared" si="207"/>
        <v>77065.337777777793</v>
      </c>
      <c r="AH926" s="19">
        <f t="shared" si="208"/>
        <v>6701.3333333333339</v>
      </c>
      <c r="AI926" s="19">
        <f t="shared" si="209"/>
        <v>70364.004444444465</v>
      </c>
      <c r="AJ926" s="19">
        <f t="shared" si="210"/>
        <v>6701.3333333333339</v>
      </c>
      <c r="AK926" s="20">
        <f t="shared" si="211"/>
        <v>63662.671111111129</v>
      </c>
    </row>
    <row r="927" spans="2:37" s="3" customFormat="1" ht="42.75" hidden="1" customHeight="1" outlineLevel="1" x14ac:dyDescent="0.2">
      <c r="B927" s="15" t="s">
        <v>1261</v>
      </c>
      <c r="C927" s="16" t="s">
        <v>44</v>
      </c>
      <c r="D927" s="17">
        <v>180</v>
      </c>
      <c r="E927" s="10" t="s">
        <v>969</v>
      </c>
      <c r="F927" s="10" t="s">
        <v>86</v>
      </c>
      <c r="G927" s="21">
        <v>56146</v>
      </c>
      <c r="H927" s="18">
        <f>IFERROR(INDEX(#REF!,MATCH(G927,#REF!,0)),G927)</f>
        <v>56146</v>
      </c>
      <c r="I927" s="11"/>
      <c r="J927" s="11" t="s">
        <v>1221</v>
      </c>
      <c r="K927" s="11"/>
      <c r="L927" s="11" t="s">
        <v>1211</v>
      </c>
      <c r="M927" s="11" t="s">
        <v>1259</v>
      </c>
      <c r="N927" s="19">
        <v>102830</v>
      </c>
      <c r="O927" s="19">
        <v>102830</v>
      </c>
      <c r="P927" s="11"/>
      <c r="Q927" s="11"/>
      <c r="R927" s="13">
        <f t="shared" si="200"/>
        <v>0</v>
      </c>
      <c r="S927" s="19">
        <v>102830</v>
      </c>
      <c r="T927" s="22">
        <v>571.28</v>
      </c>
      <c r="U927" s="11"/>
      <c r="V927" s="19">
        <v>102830</v>
      </c>
      <c r="W927" s="22">
        <v>571.28</v>
      </c>
      <c r="X927" s="19">
        <v>102258.72</v>
      </c>
      <c r="Y927" s="19">
        <f t="shared" si="201"/>
        <v>571.27777777777783</v>
      </c>
      <c r="Z927" s="19">
        <f t="shared" si="198"/>
        <v>3427.6688888888893</v>
      </c>
      <c r="AA927" s="19">
        <f t="shared" si="199"/>
        <v>99402.331111111111</v>
      </c>
      <c r="AB927" s="19">
        <f t="shared" si="202"/>
        <v>6855.3333333333339</v>
      </c>
      <c r="AC927" s="19">
        <f t="shared" si="203"/>
        <v>92546.997777777782</v>
      </c>
      <c r="AD927" s="19">
        <f t="shared" si="204"/>
        <v>6855.3333333333339</v>
      </c>
      <c r="AE927" s="19">
        <f t="shared" si="205"/>
        <v>85691.664444444454</v>
      </c>
      <c r="AF927" s="19">
        <f t="shared" si="206"/>
        <v>6855.3333333333339</v>
      </c>
      <c r="AG927" s="19">
        <f t="shared" si="207"/>
        <v>78836.331111111125</v>
      </c>
      <c r="AH927" s="19">
        <f t="shared" si="208"/>
        <v>6855.3333333333339</v>
      </c>
      <c r="AI927" s="19">
        <f t="shared" si="209"/>
        <v>71980.997777777797</v>
      </c>
      <c r="AJ927" s="19">
        <f t="shared" si="210"/>
        <v>6855.3333333333339</v>
      </c>
      <c r="AK927" s="20">
        <f t="shared" si="211"/>
        <v>65125.664444444461</v>
      </c>
    </row>
    <row r="928" spans="2:37" s="3" customFormat="1" ht="42.75" hidden="1" customHeight="1" outlineLevel="1" x14ac:dyDescent="0.2">
      <c r="B928" s="15" t="s">
        <v>1262</v>
      </c>
      <c r="C928" s="16" t="s">
        <v>44</v>
      </c>
      <c r="D928" s="17">
        <v>180</v>
      </c>
      <c r="E928" s="10" t="s">
        <v>969</v>
      </c>
      <c r="F928" s="10" t="s">
        <v>86</v>
      </c>
      <c r="G928" s="21">
        <v>56147</v>
      </c>
      <c r="H928" s="18">
        <f>IFERROR(INDEX(#REF!,MATCH(G928,#REF!,0)),G928)</f>
        <v>56147</v>
      </c>
      <c r="I928" s="11"/>
      <c r="J928" s="11" t="s">
        <v>1221</v>
      </c>
      <c r="K928" s="11"/>
      <c r="L928" s="11" t="s">
        <v>1211</v>
      </c>
      <c r="M928" s="11" t="s">
        <v>1259</v>
      </c>
      <c r="N928" s="19">
        <v>318720</v>
      </c>
      <c r="O928" s="19">
        <v>318720</v>
      </c>
      <c r="P928" s="11"/>
      <c r="Q928" s="11"/>
      <c r="R928" s="13">
        <f t="shared" si="200"/>
        <v>0</v>
      </c>
      <c r="S928" s="19">
        <v>318720</v>
      </c>
      <c r="T928" s="19">
        <v>1770.67</v>
      </c>
      <c r="U928" s="11"/>
      <c r="V928" s="19">
        <v>318720</v>
      </c>
      <c r="W928" s="19">
        <v>1770.67</v>
      </c>
      <c r="X928" s="19">
        <v>316949.33</v>
      </c>
      <c r="Y928" s="19">
        <f t="shared" si="201"/>
        <v>1770.6666666666667</v>
      </c>
      <c r="Z928" s="19">
        <f t="shared" si="198"/>
        <v>10624.003333333334</v>
      </c>
      <c r="AA928" s="19">
        <f t="shared" si="199"/>
        <v>308095.99666666664</v>
      </c>
      <c r="AB928" s="19">
        <f t="shared" si="202"/>
        <v>21248</v>
      </c>
      <c r="AC928" s="19">
        <f t="shared" si="203"/>
        <v>286847.99666666664</v>
      </c>
      <c r="AD928" s="19">
        <f t="shared" si="204"/>
        <v>21248</v>
      </c>
      <c r="AE928" s="19">
        <f t="shared" si="205"/>
        <v>265599.99666666664</v>
      </c>
      <c r="AF928" s="19">
        <f t="shared" si="206"/>
        <v>21248</v>
      </c>
      <c r="AG928" s="19">
        <f t="shared" si="207"/>
        <v>244351.99666666664</v>
      </c>
      <c r="AH928" s="19">
        <f t="shared" si="208"/>
        <v>21248</v>
      </c>
      <c r="AI928" s="19">
        <f t="shared" si="209"/>
        <v>223103.99666666664</v>
      </c>
      <c r="AJ928" s="19">
        <f t="shared" si="210"/>
        <v>21248</v>
      </c>
      <c r="AK928" s="20">
        <f t="shared" si="211"/>
        <v>201855.99666666664</v>
      </c>
    </row>
    <row r="929" spans="2:37" s="3" customFormat="1" ht="42.75" hidden="1" customHeight="1" outlineLevel="1" x14ac:dyDescent="0.2">
      <c r="B929" s="15" t="s">
        <v>1263</v>
      </c>
      <c r="C929" s="16" t="s">
        <v>44</v>
      </c>
      <c r="D929" s="17">
        <v>180</v>
      </c>
      <c r="E929" s="10" t="s">
        <v>969</v>
      </c>
      <c r="F929" s="10" t="s">
        <v>86</v>
      </c>
      <c r="G929" s="21">
        <v>56148</v>
      </c>
      <c r="H929" s="18">
        <f>IFERROR(INDEX(#REF!,MATCH(G929,#REF!,0)),G929)</f>
        <v>56148</v>
      </c>
      <c r="I929" s="11"/>
      <c r="J929" s="11" t="s">
        <v>1221</v>
      </c>
      <c r="K929" s="11"/>
      <c r="L929" s="11" t="s">
        <v>1211</v>
      </c>
      <c r="M929" s="11" t="s">
        <v>1259</v>
      </c>
      <c r="N929" s="19">
        <v>118930</v>
      </c>
      <c r="O929" s="19">
        <v>118930</v>
      </c>
      <c r="P929" s="11"/>
      <c r="Q929" s="11"/>
      <c r="R929" s="13">
        <f t="shared" si="200"/>
        <v>0</v>
      </c>
      <c r="S929" s="19">
        <v>118930</v>
      </c>
      <c r="T929" s="22">
        <v>660.72</v>
      </c>
      <c r="U929" s="11"/>
      <c r="V929" s="19">
        <v>118930</v>
      </c>
      <c r="W929" s="22">
        <v>660.72</v>
      </c>
      <c r="X929" s="19">
        <v>118269.28</v>
      </c>
      <c r="Y929" s="19">
        <f t="shared" si="201"/>
        <v>660.72222222222217</v>
      </c>
      <c r="Z929" s="19">
        <f t="shared" si="198"/>
        <v>3964.3311111111107</v>
      </c>
      <c r="AA929" s="19">
        <f t="shared" si="199"/>
        <v>114965.66888888889</v>
      </c>
      <c r="AB929" s="19">
        <f t="shared" si="202"/>
        <v>7928.6666666666661</v>
      </c>
      <c r="AC929" s="19">
        <f t="shared" si="203"/>
        <v>107037.00222222222</v>
      </c>
      <c r="AD929" s="19">
        <f t="shared" si="204"/>
        <v>7928.6666666666661</v>
      </c>
      <c r="AE929" s="19">
        <f t="shared" si="205"/>
        <v>99108.335555555546</v>
      </c>
      <c r="AF929" s="19">
        <f t="shared" si="206"/>
        <v>7928.6666666666661</v>
      </c>
      <c r="AG929" s="19">
        <f t="shared" si="207"/>
        <v>91179.668888888875</v>
      </c>
      <c r="AH929" s="19">
        <f t="shared" si="208"/>
        <v>7928.6666666666661</v>
      </c>
      <c r="AI929" s="19">
        <f t="shared" si="209"/>
        <v>83251.002222222203</v>
      </c>
      <c r="AJ929" s="19">
        <f t="shared" si="210"/>
        <v>7928.6666666666661</v>
      </c>
      <c r="AK929" s="20">
        <f t="shared" si="211"/>
        <v>75322.335555555532</v>
      </c>
    </row>
    <row r="930" spans="2:37" s="3" customFormat="1" ht="42.75" hidden="1" customHeight="1" outlineLevel="1" x14ac:dyDescent="0.2">
      <c r="B930" s="15" t="s">
        <v>1264</v>
      </c>
      <c r="C930" s="16" t="s">
        <v>44</v>
      </c>
      <c r="D930" s="17">
        <v>180</v>
      </c>
      <c r="E930" s="10" t="s">
        <v>969</v>
      </c>
      <c r="F930" s="10" t="s">
        <v>86</v>
      </c>
      <c r="G930" s="21">
        <v>56149</v>
      </c>
      <c r="H930" s="18">
        <f>IFERROR(INDEX(#REF!,MATCH(G930,#REF!,0)),G930)</f>
        <v>56149</v>
      </c>
      <c r="I930" s="11"/>
      <c r="J930" s="11" t="s">
        <v>1221</v>
      </c>
      <c r="K930" s="11"/>
      <c r="L930" s="11" t="s">
        <v>1211</v>
      </c>
      <c r="M930" s="11" t="s">
        <v>1259</v>
      </c>
      <c r="N930" s="19">
        <v>101100</v>
      </c>
      <c r="O930" s="19">
        <v>101100</v>
      </c>
      <c r="P930" s="11"/>
      <c r="Q930" s="11"/>
      <c r="R930" s="13">
        <f t="shared" si="200"/>
        <v>0</v>
      </c>
      <c r="S930" s="19">
        <v>101100</v>
      </c>
      <c r="T930" s="22">
        <v>561.66999999999996</v>
      </c>
      <c r="U930" s="11"/>
      <c r="V930" s="19">
        <v>101100</v>
      </c>
      <c r="W930" s="22">
        <v>561.66999999999996</v>
      </c>
      <c r="X930" s="19">
        <v>100538.33</v>
      </c>
      <c r="Y930" s="19">
        <f t="shared" si="201"/>
        <v>561.66666666666663</v>
      </c>
      <c r="Z930" s="19">
        <f t="shared" si="198"/>
        <v>3370.0033333333331</v>
      </c>
      <c r="AA930" s="19">
        <f t="shared" si="199"/>
        <v>97729.996666666673</v>
      </c>
      <c r="AB930" s="19">
        <f t="shared" si="202"/>
        <v>6740</v>
      </c>
      <c r="AC930" s="19">
        <f t="shared" si="203"/>
        <v>90989.996666666673</v>
      </c>
      <c r="AD930" s="19">
        <f t="shared" si="204"/>
        <v>6740</v>
      </c>
      <c r="AE930" s="19">
        <f t="shared" si="205"/>
        <v>84249.996666666673</v>
      </c>
      <c r="AF930" s="19">
        <f t="shared" si="206"/>
        <v>6740</v>
      </c>
      <c r="AG930" s="19">
        <f t="shared" si="207"/>
        <v>77509.996666666673</v>
      </c>
      <c r="AH930" s="19">
        <f t="shared" si="208"/>
        <v>6740</v>
      </c>
      <c r="AI930" s="19">
        <f t="shared" si="209"/>
        <v>70769.996666666673</v>
      </c>
      <c r="AJ930" s="19">
        <f t="shared" si="210"/>
        <v>6740</v>
      </c>
      <c r="AK930" s="20">
        <f t="shared" si="211"/>
        <v>64029.996666666673</v>
      </c>
    </row>
    <row r="931" spans="2:37" s="3" customFormat="1" ht="42.75" hidden="1" customHeight="1" outlineLevel="1" x14ac:dyDescent="0.2">
      <c r="B931" s="15" t="s">
        <v>1265</v>
      </c>
      <c r="C931" s="16" t="s">
        <v>44</v>
      </c>
      <c r="D931" s="17">
        <v>180</v>
      </c>
      <c r="E931" s="10" t="s">
        <v>969</v>
      </c>
      <c r="F931" s="10" t="s">
        <v>86</v>
      </c>
      <c r="G931" s="21">
        <v>56150</v>
      </c>
      <c r="H931" s="18">
        <f>IFERROR(INDEX(#REF!,MATCH(G931,#REF!,0)),G931)</f>
        <v>56150</v>
      </c>
      <c r="I931" s="11"/>
      <c r="J931" s="11" t="s">
        <v>1221</v>
      </c>
      <c r="K931" s="11"/>
      <c r="L931" s="11" t="s">
        <v>1211</v>
      </c>
      <c r="M931" s="11" t="s">
        <v>1259</v>
      </c>
      <c r="N931" s="19">
        <v>123340</v>
      </c>
      <c r="O931" s="19">
        <v>123340</v>
      </c>
      <c r="P931" s="11"/>
      <c r="Q931" s="11"/>
      <c r="R931" s="13">
        <f t="shared" si="200"/>
        <v>0</v>
      </c>
      <c r="S931" s="19">
        <v>123340</v>
      </c>
      <c r="T931" s="22">
        <v>685.22</v>
      </c>
      <c r="U931" s="11"/>
      <c r="V931" s="19">
        <v>123340</v>
      </c>
      <c r="W931" s="22">
        <v>685.22</v>
      </c>
      <c r="X931" s="19">
        <v>122654.78</v>
      </c>
      <c r="Y931" s="19">
        <f t="shared" si="201"/>
        <v>685.22222222222217</v>
      </c>
      <c r="Z931" s="19">
        <f t="shared" si="198"/>
        <v>4111.3311111111107</v>
      </c>
      <c r="AA931" s="19">
        <f t="shared" si="199"/>
        <v>119228.66888888889</v>
      </c>
      <c r="AB931" s="19">
        <f t="shared" si="202"/>
        <v>8222.6666666666661</v>
      </c>
      <c r="AC931" s="19">
        <f t="shared" si="203"/>
        <v>111006.00222222222</v>
      </c>
      <c r="AD931" s="19">
        <f t="shared" si="204"/>
        <v>8222.6666666666661</v>
      </c>
      <c r="AE931" s="19">
        <f t="shared" si="205"/>
        <v>102783.33555555555</v>
      </c>
      <c r="AF931" s="19">
        <f t="shared" si="206"/>
        <v>8222.6666666666661</v>
      </c>
      <c r="AG931" s="19">
        <f t="shared" si="207"/>
        <v>94560.668888888875</v>
      </c>
      <c r="AH931" s="19">
        <f t="shared" si="208"/>
        <v>8222.6666666666661</v>
      </c>
      <c r="AI931" s="19">
        <f t="shared" si="209"/>
        <v>86338.002222222203</v>
      </c>
      <c r="AJ931" s="19">
        <f t="shared" si="210"/>
        <v>8222.6666666666661</v>
      </c>
      <c r="AK931" s="20">
        <f t="shared" si="211"/>
        <v>78115.335555555532</v>
      </c>
    </row>
    <row r="932" spans="2:37" s="3" customFormat="1" ht="42.75" hidden="1" customHeight="1" outlineLevel="1" x14ac:dyDescent="0.2">
      <c r="B932" s="15" t="s">
        <v>1266</v>
      </c>
      <c r="C932" s="16" t="s">
        <v>44</v>
      </c>
      <c r="D932" s="17">
        <v>180</v>
      </c>
      <c r="E932" s="10" t="s">
        <v>969</v>
      </c>
      <c r="F932" s="10" t="s">
        <v>86</v>
      </c>
      <c r="G932" s="21">
        <v>56151</v>
      </c>
      <c r="H932" s="18">
        <f>IFERROR(INDEX(#REF!,MATCH(G932,#REF!,0)),G932)</f>
        <v>56151</v>
      </c>
      <c r="I932" s="11"/>
      <c r="J932" s="11" t="s">
        <v>1221</v>
      </c>
      <c r="K932" s="11"/>
      <c r="L932" s="11" t="s">
        <v>1211</v>
      </c>
      <c r="M932" s="11" t="s">
        <v>1259</v>
      </c>
      <c r="N932" s="19">
        <v>102100</v>
      </c>
      <c r="O932" s="19">
        <v>102100</v>
      </c>
      <c r="P932" s="11"/>
      <c r="Q932" s="11"/>
      <c r="R932" s="13">
        <f t="shared" si="200"/>
        <v>0</v>
      </c>
      <c r="S932" s="19">
        <v>102100</v>
      </c>
      <c r="T932" s="22">
        <v>567.22</v>
      </c>
      <c r="U932" s="11"/>
      <c r="V932" s="19">
        <v>102100</v>
      </c>
      <c r="W932" s="22">
        <v>567.22</v>
      </c>
      <c r="X932" s="19">
        <v>101532.78</v>
      </c>
      <c r="Y932" s="19">
        <f t="shared" si="201"/>
        <v>567.22222222222217</v>
      </c>
      <c r="Z932" s="19">
        <f t="shared" si="198"/>
        <v>3403.3311111111107</v>
      </c>
      <c r="AA932" s="19">
        <f t="shared" si="199"/>
        <v>98696.668888888889</v>
      </c>
      <c r="AB932" s="19">
        <f t="shared" si="202"/>
        <v>6806.6666666666661</v>
      </c>
      <c r="AC932" s="19">
        <f t="shared" si="203"/>
        <v>91890.002222222218</v>
      </c>
      <c r="AD932" s="19">
        <f t="shared" si="204"/>
        <v>6806.6666666666661</v>
      </c>
      <c r="AE932" s="19">
        <f t="shared" si="205"/>
        <v>85083.335555555546</v>
      </c>
      <c r="AF932" s="19">
        <f t="shared" si="206"/>
        <v>6806.6666666666661</v>
      </c>
      <c r="AG932" s="19">
        <f t="shared" si="207"/>
        <v>78276.668888888875</v>
      </c>
      <c r="AH932" s="19">
        <f t="shared" si="208"/>
        <v>6806.6666666666661</v>
      </c>
      <c r="AI932" s="19">
        <f t="shared" si="209"/>
        <v>71470.002222222203</v>
      </c>
      <c r="AJ932" s="19">
        <f t="shared" si="210"/>
        <v>6806.6666666666661</v>
      </c>
      <c r="AK932" s="20">
        <f t="shared" si="211"/>
        <v>64663.335555555539</v>
      </c>
    </row>
    <row r="933" spans="2:37" s="3" customFormat="1" ht="42.75" hidden="1" customHeight="1" outlineLevel="1" x14ac:dyDescent="0.2">
      <c r="B933" s="15" t="s">
        <v>1267</v>
      </c>
      <c r="C933" s="16" t="s">
        <v>44</v>
      </c>
      <c r="D933" s="17">
        <v>180</v>
      </c>
      <c r="E933" s="10" t="s">
        <v>969</v>
      </c>
      <c r="F933" s="10" t="s">
        <v>86</v>
      </c>
      <c r="G933" s="21">
        <v>56155</v>
      </c>
      <c r="H933" s="18">
        <f>IFERROR(INDEX(#REF!,MATCH(G933,#REF!,0)),G933)</f>
        <v>56155</v>
      </c>
      <c r="I933" s="11"/>
      <c r="J933" s="11" t="s">
        <v>1221</v>
      </c>
      <c r="K933" s="11"/>
      <c r="L933" s="11" t="s">
        <v>1211</v>
      </c>
      <c r="M933" s="11" t="s">
        <v>1259</v>
      </c>
      <c r="N933" s="19">
        <v>112150</v>
      </c>
      <c r="O933" s="19">
        <v>112150</v>
      </c>
      <c r="P933" s="11"/>
      <c r="Q933" s="11"/>
      <c r="R933" s="13">
        <f t="shared" si="200"/>
        <v>0</v>
      </c>
      <c r="S933" s="19">
        <v>112150</v>
      </c>
      <c r="T933" s="22">
        <v>623.05999999999995</v>
      </c>
      <c r="U933" s="11"/>
      <c r="V933" s="19">
        <v>112150</v>
      </c>
      <c r="W933" s="22">
        <v>623.05999999999995</v>
      </c>
      <c r="X933" s="19">
        <v>111526.94</v>
      </c>
      <c r="Y933" s="19">
        <f t="shared" si="201"/>
        <v>623.05555555555554</v>
      </c>
      <c r="Z933" s="19">
        <f t="shared" si="198"/>
        <v>3738.3377777777778</v>
      </c>
      <c r="AA933" s="19">
        <f t="shared" si="199"/>
        <v>108411.66222222222</v>
      </c>
      <c r="AB933" s="19">
        <f t="shared" si="202"/>
        <v>7476.6666666666661</v>
      </c>
      <c r="AC933" s="19">
        <f t="shared" si="203"/>
        <v>100934.99555555555</v>
      </c>
      <c r="AD933" s="19">
        <f t="shared" si="204"/>
        <v>7476.6666666666661</v>
      </c>
      <c r="AE933" s="19">
        <f t="shared" si="205"/>
        <v>93458.328888888878</v>
      </c>
      <c r="AF933" s="19">
        <f t="shared" si="206"/>
        <v>7476.6666666666661</v>
      </c>
      <c r="AG933" s="19">
        <f t="shared" si="207"/>
        <v>85981.662222222207</v>
      </c>
      <c r="AH933" s="19">
        <f t="shared" si="208"/>
        <v>7476.6666666666661</v>
      </c>
      <c r="AI933" s="19">
        <f t="shared" si="209"/>
        <v>78504.995555555535</v>
      </c>
      <c r="AJ933" s="19">
        <f t="shared" si="210"/>
        <v>7476.6666666666661</v>
      </c>
      <c r="AK933" s="20">
        <f t="shared" si="211"/>
        <v>71028.328888888864</v>
      </c>
    </row>
    <row r="934" spans="2:37" s="3" customFormat="1" ht="42.75" hidden="1" customHeight="1" outlineLevel="1" x14ac:dyDescent="0.2">
      <c r="B934" s="15" t="s">
        <v>1268</v>
      </c>
      <c r="C934" s="16" t="s">
        <v>44</v>
      </c>
      <c r="D934" s="17">
        <v>180</v>
      </c>
      <c r="E934" s="10" t="s">
        <v>969</v>
      </c>
      <c r="F934" s="10" t="s">
        <v>86</v>
      </c>
      <c r="G934" s="21">
        <v>56156</v>
      </c>
      <c r="H934" s="18">
        <f>IFERROR(INDEX(#REF!,MATCH(G934,#REF!,0)),G934)</f>
        <v>56156</v>
      </c>
      <c r="I934" s="11"/>
      <c r="J934" s="11" t="s">
        <v>1221</v>
      </c>
      <c r="K934" s="11"/>
      <c r="L934" s="11" t="s">
        <v>1211</v>
      </c>
      <c r="M934" s="11" t="s">
        <v>1259</v>
      </c>
      <c r="N934" s="19">
        <v>102460</v>
      </c>
      <c r="O934" s="19">
        <v>102460</v>
      </c>
      <c r="P934" s="11"/>
      <c r="Q934" s="11"/>
      <c r="R934" s="13">
        <f t="shared" si="200"/>
        <v>0</v>
      </c>
      <c r="S934" s="19">
        <v>102460</v>
      </c>
      <c r="T934" s="22">
        <v>569.22</v>
      </c>
      <c r="U934" s="11"/>
      <c r="V934" s="19">
        <v>102460</v>
      </c>
      <c r="W934" s="22">
        <v>569.22</v>
      </c>
      <c r="X934" s="19">
        <v>101890.78</v>
      </c>
      <c r="Y934" s="19">
        <f t="shared" si="201"/>
        <v>569.22222222222217</v>
      </c>
      <c r="Z934" s="19">
        <f t="shared" si="198"/>
        <v>3415.3311111111107</v>
      </c>
      <c r="AA934" s="19">
        <f t="shared" si="199"/>
        <v>99044.668888888889</v>
      </c>
      <c r="AB934" s="19">
        <f t="shared" si="202"/>
        <v>6830.6666666666661</v>
      </c>
      <c r="AC934" s="19">
        <f t="shared" si="203"/>
        <v>92214.002222222218</v>
      </c>
      <c r="AD934" s="19">
        <f t="shared" si="204"/>
        <v>6830.6666666666661</v>
      </c>
      <c r="AE934" s="19">
        <f t="shared" si="205"/>
        <v>85383.335555555546</v>
      </c>
      <c r="AF934" s="19">
        <f t="shared" si="206"/>
        <v>6830.6666666666661</v>
      </c>
      <c r="AG934" s="19">
        <f t="shared" si="207"/>
        <v>78552.668888888875</v>
      </c>
      <c r="AH934" s="19">
        <f t="shared" si="208"/>
        <v>6830.6666666666661</v>
      </c>
      <c r="AI934" s="19">
        <f t="shared" si="209"/>
        <v>71722.002222222203</v>
      </c>
      <c r="AJ934" s="19">
        <f t="shared" si="210"/>
        <v>6830.6666666666661</v>
      </c>
      <c r="AK934" s="20">
        <f t="shared" si="211"/>
        <v>64891.335555555539</v>
      </c>
    </row>
    <row r="935" spans="2:37" s="3" customFormat="1" ht="42.75" hidden="1" customHeight="1" outlineLevel="1" x14ac:dyDescent="0.2">
      <c r="B935" s="15" t="s">
        <v>1269</v>
      </c>
      <c r="C935" s="16" t="s">
        <v>44</v>
      </c>
      <c r="D935" s="17">
        <v>180</v>
      </c>
      <c r="E935" s="10" t="s">
        <v>969</v>
      </c>
      <c r="F935" s="10" t="s">
        <v>86</v>
      </c>
      <c r="G935" s="21">
        <v>56920</v>
      </c>
      <c r="H935" s="18">
        <f>IFERROR(INDEX(#REF!,MATCH(G935,#REF!,0)),G935)</f>
        <v>56920</v>
      </c>
      <c r="I935" s="11"/>
      <c r="J935" s="11" t="s">
        <v>1221</v>
      </c>
      <c r="K935" s="11"/>
      <c r="L935" s="11" t="s">
        <v>1211</v>
      </c>
      <c r="M935" s="11" t="s">
        <v>1259</v>
      </c>
      <c r="N935" s="19">
        <v>108140</v>
      </c>
      <c r="O935" s="19">
        <v>108140</v>
      </c>
      <c r="P935" s="11"/>
      <c r="Q935" s="11"/>
      <c r="R935" s="13">
        <f t="shared" si="200"/>
        <v>0</v>
      </c>
      <c r="S935" s="19">
        <v>108140</v>
      </c>
      <c r="T935" s="22">
        <v>600.78</v>
      </c>
      <c r="U935" s="11"/>
      <c r="V935" s="19">
        <v>108140</v>
      </c>
      <c r="W935" s="22">
        <v>600.78</v>
      </c>
      <c r="X935" s="19">
        <v>107539.22</v>
      </c>
      <c r="Y935" s="19">
        <f t="shared" si="201"/>
        <v>600.77777777777783</v>
      </c>
      <c r="Z935" s="19">
        <f t="shared" si="198"/>
        <v>3604.6688888888893</v>
      </c>
      <c r="AA935" s="19">
        <f t="shared" si="199"/>
        <v>104535.33111111111</v>
      </c>
      <c r="AB935" s="19">
        <f t="shared" si="202"/>
        <v>7209.3333333333339</v>
      </c>
      <c r="AC935" s="19">
        <f t="shared" si="203"/>
        <v>97325.997777777782</v>
      </c>
      <c r="AD935" s="19">
        <f t="shared" si="204"/>
        <v>7209.3333333333339</v>
      </c>
      <c r="AE935" s="19">
        <f t="shared" si="205"/>
        <v>90116.664444444454</v>
      </c>
      <c r="AF935" s="19">
        <f t="shared" si="206"/>
        <v>7209.3333333333339</v>
      </c>
      <c r="AG935" s="19">
        <f t="shared" si="207"/>
        <v>82907.331111111125</v>
      </c>
      <c r="AH935" s="19">
        <f t="shared" si="208"/>
        <v>7209.3333333333339</v>
      </c>
      <c r="AI935" s="19">
        <f t="shared" si="209"/>
        <v>75697.997777777797</v>
      </c>
      <c r="AJ935" s="19">
        <f t="shared" si="210"/>
        <v>7209.3333333333339</v>
      </c>
      <c r="AK935" s="20">
        <f t="shared" si="211"/>
        <v>68488.664444444468</v>
      </c>
    </row>
    <row r="936" spans="2:37" s="3" customFormat="1" ht="42.75" hidden="1" customHeight="1" outlineLevel="1" x14ac:dyDescent="0.2">
      <c r="B936" s="15" t="s">
        <v>1270</v>
      </c>
      <c r="C936" s="16" t="s">
        <v>44</v>
      </c>
      <c r="D936" s="17">
        <v>180</v>
      </c>
      <c r="E936" s="10" t="s">
        <v>969</v>
      </c>
      <c r="F936" s="10" t="s">
        <v>86</v>
      </c>
      <c r="G936" s="21">
        <v>56158</v>
      </c>
      <c r="H936" s="18">
        <f>IFERROR(INDEX(#REF!,MATCH(G936,#REF!,0)),G936)</f>
        <v>56158</v>
      </c>
      <c r="I936" s="11"/>
      <c r="J936" s="11" t="s">
        <v>1221</v>
      </c>
      <c r="K936" s="11"/>
      <c r="L936" s="11" t="s">
        <v>1211</v>
      </c>
      <c r="M936" s="11" t="s">
        <v>1259</v>
      </c>
      <c r="N936" s="19">
        <v>167910</v>
      </c>
      <c r="O936" s="19">
        <v>167910</v>
      </c>
      <c r="P936" s="11"/>
      <c r="Q936" s="11"/>
      <c r="R936" s="13">
        <f t="shared" si="200"/>
        <v>0</v>
      </c>
      <c r="S936" s="19">
        <v>167910</v>
      </c>
      <c r="T936" s="22">
        <v>932.83</v>
      </c>
      <c r="U936" s="11"/>
      <c r="V936" s="19">
        <v>167910</v>
      </c>
      <c r="W936" s="22">
        <v>932.83</v>
      </c>
      <c r="X936" s="19">
        <v>166977.17000000001</v>
      </c>
      <c r="Y936" s="19">
        <f t="shared" si="201"/>
        <v>932.83333333333337</v>
      </c>
      <c r="Z936" s="19">
        <f t="shared" si="198"/>
        <v>5596.9966666666669</v>
      </c>
      <c r="AA936" s="19">
        <f t="shared" si="199"/>
        <v>162313.00333333333</v>
      </c>
      <c r="AB936" s="19">
        <f t="shared" si="202"/>
        <v>11194</v>
      </c>
      <c r="AC936" s="19">
        <f t="shared" si="203"/>
        <v>151119.00333333333</v>
      </c>
      <c r="AD936" s="19">
        <f t="shared" si="204"/>
        <v>11194</v>
      </c>
      <c r="AE936" s="19">
        <f t="shared" si="205"/>
        <v>139925.00333333333</v>
      </c>
      <c r="AF936" s="19">
        <f t="shared" si="206"/>
        <v>11194</v>
      </c>
      <c r="AG936" s="19">
        <f t="shared" si="207"/>
        <v>128731.00333333333</v>
      </c>
      <c r="AH936" s="19">
        <f t="shared" si="208"/>
        <v>11194</v>
      </c>
      <c r="AI936" s="19">
        <f t="shared" si="209"/>
        <v>117537.00333333333</v>
      </c>
      <c r="AJ936" s="19">
        <f t="shared" si="210"/>
        <v>11194</v>
      </c>
      <c r="AK936" s="20">
        <f t="shared" si="211"/>
        <v>106343.00333333333</v>
      </c>
    </row>
    <row r="937" spans="2:37" s="3" customFormat="1" ht="42.75" hidden="1" customHeight="1" outlineLevel="1" x14ac:dyDescent="0.2">
      <c r="B937" s="15" t="s">
        <v>1271</v>
      </c>
      <c r="C937" s="16" t="s">
        <v>44</v>
      </c>
      <c r="D937" s="17">
        <v>180</v>
      </c>
      <c r="E937" s="10" t="s">
        <v>969</v>
      </c>
      <c r="F937" s="10" t="s">
        <v>86</v>
      </c>
      <c r="G937" s="21">
        <v>56159</v>
      </c>
      <c r="H937" s="18">
        <f>IFERROR(INDEX(#REF!,MATCH(G937,#REF!,0)),G937)</f>
        <v>56159</v>
      </c>
      <c r="I937" s="11"/>
      <c r="J937" s="11" t="s">
        <v>1221</v>
      </c>
      <c r="K937" s="11"/>
      <c r="L937" s="11" t="s">
        <v>1211</v>
      </c>
      <c r="M937" s="11" t="s">
        <v>1259</v>
      </c>
      <c r="N937" s="19">
        <v>100870</v>
      </c>
      <c r="O937" s="19">
        <v>100870</v>
      </c>
      <c r="P937" s="11"/>
      <c r="Q937" s="11"/>
      <c r="R937" s="13">
        <f t="shared" si="200"/>
        <v>0</v>
      </c>
      <c r="S937" s="19">
        <v>100870</v>
      </c>
      <c r="T937" s="22">
        <v>560.39</v>
      </c>
      <c r="U937" s="11"/>
      <c r="V937" s="19">
        <v>100870</v>
      </c>
      <c r="W937" s="22">
        <v>560.39</v>
      </c>
      <c r="X937" s="19">
        <v>100309.61</v>
      </c>
      <c r="Y937" s="19">
        <f t="shared" si="201"/>
        <v>560.38888888888891</v>
      </c>
      <c r="Z937" s="19">
        <f t="shared" si="198"/>
        <v>3362.3344444444442</v>
      </c>
      <c r="AA937" s="19">
        <f t="shared" si="199"/>
        <v>97507.665555555563</v>
      </c>
      <c r="AB937" s="19">
        <f t="shared" si="202"/>
        <v>6724.666666666667</v>
      </c>
      <c r="AC937" s="19">
        <f t="shared" si="203"/>
        <v>90782.998888888891</v>
      </c>
      <c r="AD937" s="19">
        <f t="shared" si="204"/>
        <v>6724.666666666667</v>
      </c>
      <c r="AE937" s="19">
        <f t="shared" si="205"/>
        <v>84058.33222222222</v>
      </c>
      <c r="AF937" s="19">
        <f t="shared" si="206"/>
        <v>6724.666666666667</v>
      </c>
      <c r="AG937" s="19">
        <f t="shared" si="207"/>
        <v>77333.665555555548</v>
      </c>
      <c r="AH937" s="19">
        <f t="shared" si="208"/>
        <v>6724.666666666667</v>
      </c>
      <c r="AI937" s="19">
        <f t="shared" si="209"/>
        <v>70608.998888888877</v>
      </c>
      <c r="AJ937" s="19">
        <f t="shared" si="210"/>
        <v>6724.666666666667</v>
      </c>
      <c r="AK937" s="20">
        <f t="shared" si="211"/>
        <v>63884.332222222212</v>
      </c>
    </row>
    <row r="938" spans="2:37" s="3" customFormat="1" ht="42.75" hidden="1" customHeight="1" outlineLevel="1" x14ac:dyDescent="0.2">
      <c r="B938" s="15" t="s">
        <v>1272</v>
      </c>
      <c r="C938" s="16" t="s">
        <v>44</v>
      </c>
      <c r="D938" s="17">
        <v>180</v>
      </c>
      <c r="E938" s="10" t="s">
        <v>969</v>
      </c>
      <c r="F938" s="10" t="s">
        <v>86</v>
      </c>
      <c r="G938" s="21">
        <v>56169</v>
      </c>
      <c r="H938" s="18">
        <f>IFERROR(INDEX(#REF!,MATCH(G938,#REF!,0)),G938)</f>
        <v>56169</v>
      </c>
      <c r="I938" s="11"/>
      <c r="J938" s="11" t="s">
        <v>1221</v>
      </c>
      <c r="K938" s="11"/>
      <c r="L938" s="11" t="s">
        <v>1211</v>
      </c>
      <c r="M938" s="11" t="s">
        <v>1259</v>
      </c>
      <c r="N938" s="19">
        <v>102870</v>
      </c>
      <c r="O938" s="19">
        <v>102870</v>
      </c>
      <c r="P938" s="11"/>
      <c r="Q938" s="11"/>
      <c r="R938" s="13">
        <f t="shared" si="200"/>
        <v>0</v>
      </c>
      <c r="S938" s="19">
        <v>102870</v>
      </c>
      <c r="T938" s="22">
        <v>571.5</v>
      </c>
      <c r="U938" s="11"/>
      <c r="V938" s="19">
        <v>102870</v>
      </c>
      <c r="W938" s="22">
        <v>571.5</v>
      </c>
      <c r="X938" s="19">
        <v>102298.5</v>
      </c>
      <c r="Y938" s="19">
        <f t="shared" si="201"/>
        <v>571.5</v>
      </c>
      <c r="Z938" s="19">
        <f t="shared" si="198"/>
        <v>3429</v>
      </c>
      <c r="AA938" s="19">
        <f t="shared" si="199"/>
        <v>99441</v>
      </c>
      <c r="AB938" s="19">
        <f t="shared" si="202"/>
        <v>6858</v>
      </c>
      <c r="AC938" s="19">
        <f t="shared" si="203"/>
        <v>92583</v>
      </c>
      <c r="AD938" s="19">
        <f t="shared" si="204"/>
        <v>6858</v>
      </c>
      <c r="AE938" s="19">
        <f t="shared" si="205"/>
        <v>85725</v>
      </c>
      <c r="AF938" s="19">
        <f t="shared" si="206"/>
        <v>6858</v>
      </c>
      <c r="AG938" s="19">
        <f t="shared" si="207"/>
        <v>78867</v>
      </c>
      <c r="AH938" s="19">
        <f t="shared" si="208"/>
        <v>6858</v>
      </c>
      <c r="AI938" s="19">
        <f t="shared" si="209"/>
        <v>72009</v>
      </c>
      <c r="AJ938" s="19">
        <f t="shared" si="210"/>
        <v>6858</v>
      </c>
      <c r="AK938" s="20">
        <f t="shared" si="211"/>
        <v>65151</v>
      </c>
    </row>
    <row r="939" spans="2:37" s="3" customFormat="1" ht="42.75" hidden="1" customHeight="1" outlineLevel="1" x14ac:dyDescent="0.2">
      <c r="B939" s="15" t="s">
        <v>1273</v>
      </c>
      <c r="C939" s="16" t="s">
        <v>44</v>
      </c>
      <c r="D939" s="17">
        <v>180</v>
      </c>
      <c r="E939" s="10" t="s">
        <v>969</v>
      </c>
      <c r="F939" s="10" t="s">
        <v>86</v>
      </c>
      <c r="G939" s="21">
        <v>56170</v>
      </c>
      <c r="H939" s="18">
        <f>IFERROR(INDEX(#REF!,MATCH(G939,#REF!,0)),G939)</f>
        <v>56170</v>
      </c>
      <c r="I939" s="11"/>
      <c r="J939" s="11" t="s">
        <v>1221</v>
      </c>
      <c r="K939" s="11"/>
      <c r="L939" s="11" t="s">
        <v>1211</v>
      </c>
      <c r="M939" s="11" t="s">
        <v>1259</v>
      </c>
      <c r="N939" s="19">
        <v>236540</v>
      </c>
      <c r="O939" s="19">
        <v>236540</v>
      </c>
      <c r="P939" s="11"/>
      <c r="Q939" s="11"/>
      <c r="R939" s="13">
        <f t="shared" si="200"/>
        <v>0</v>
      </c>
      <c r="S939" s="19">
        <v>236540</v>
      </c>
      <c r="T939" s="19">
        <v>1314.11</v>
      </c>
      <c r="U939" s="11"/>
      <c r="V939" s="19">
        <v>236540</v>
      </c>
      <c r="W939" s="19">
        <v>1314.11</v>
      </c>
      <c r="X939" s="19">
        <v>235225.89</v>
      </c>
      <c r="Y939" s="19">
        <f t="shared" si="201"/>
        <v>1314.1111111111111</v>
      </c>
      <c r="Z939" s="19">
        <f t="shared" si="198"/>
        <v>7884.6655555555553</v>
      </c>
      <c r="AA939" s="19">
        <f t="shared" si="199"/>
        <v>228655.33444444445</v>
      </c>
      <c r="AB939" s="19">
        <f t="shared" si="202"/>
        <v>15769.333333333332</v>
      </c>
      <c r="AC939" s="19">
        <f t="shared" si="203"/>
        <v>212886.00111111111</v>
      </c>
      <c r="AD939" s="19">
        <f t="shared" si="204"/>
        <v>15769.333333333332</v>
      </c>
      <c r="AE939" s="19">
        <f t="shared" si="205"/>
        <v>197116.66777777777</v>
      </c>
      <c r="AF939" s="19">
        <f t="shared" si="206"/>
        <v>15769.333333333332</v>
      </c>
      <c r="AG939" s="19">
        <f t="shared" si="207"/>
        <v>181347.33444444442</v>
      </c>
      <c r="AH939" s="19">
        <f t="shared" si="208"/>
        <v>15769.333333333332</v>
      </c>
      <c r="AI939" s="19">
        <f t="shared" si="209"/>
        <v>165578.00111111108</v>
      </c>
      <c r="AJ939" s="19">
        <f t="shared" si="210"/>
        <v>15769.333333333332</v>
      </c>
      <c r="AK939" s="20">
        <f t="shared" si="211"/>
        <v>149808.66777777774</v>
      </c>
    </row>
    <row r="940" spans="2:37" s="3" customFormat="1" ht="42.75" hidden="1" customHeight="1" outlineLevel="1" x14ac:dyDescent="0.2">
      <c r="B940" s="15" t="s">
        <v>1274</v>
      </c>
      <c r="C940" s="16" t="s">
        <v>44</v>
      </c>
      <c r="D940" s="17">
        <v>180</v>
      </c>
      <c r="E940" s="10" t="s">
        <v>969</v>
      </c>
      <c r="F940" s="10" t="s">
        <v>86</v>
      </c>
      <c r="G940" s="21">
        <v>56174</v>
      </c>
      <c r="H940" s="18">
        <f>IFERROR(INDEX(#REF!,MATCH(G940,#REF!,0)),G940)</f>
        <v>56174</v>
      </c>
      <c r="I940" s="11"/>
      <c r="J940" s="11" t="s">
        <v>1221</v>
      </c>
      <c r="K940" s="11"/>
      <c r="L940" s="11" t="s">
        <v>1211</v>
      </c>
      <c r="M940" s="11" t="s">
        <v>1259</v>
      </c>
      <c r="N940" s="19">
        <v>358700</v>
      </c>
      <c r="O940" s="19">
        <v>358700</v>
      </c>
      <c r="P940" s="11"/>
      <c r="Q940" s="11"/>
      <c r="R940" s="13">
        <f t="shared" si="200"/>
        <v>0</v>
      </c>
      <c r="S940" s="19">
        <v>358700</v>
      </c>
      <c r="T940" s="19">
        <v>1992.78</v>
      </c>
      <c r="U940" s="11"/>
      <c r="V940" s="19">
        <v>358700</v>
      </c>
      <c r="W940" s="19">
        <v>1992.78</v>
      </c>
      <c r="X940" s="19">
        <v>356707.22</v>
      </c>
      <c r="Y940" s="19">
        <f t="shared" si="201"/>
        <v>1992.7777777777778</v>
      </c>
      <c r="Z940" s="19">
        <f t="shared" si="198"/>
        <v>11956.668888888889</v>
      </c>
      <c r="AA940" s="19">
        <f t="shared" si="199"/>
        <v>346743.3311111111</v>
      </c>
      <c r="AB940" s="19">
        <f t="shared" si="202"/>
        <v>23913.333333333336</v>
      </c>
      <c r="AC940" s="19">
        <f t="shared" si="203"/>
        <v>322829.99777777778</v>
      </c>
      <c r="AD940" s="19">
        <f t="shared" si="204"/>
        <v>23913.333333333336</v>
      </c>
      <c r="AE940" s="19">
        <f t="shared" si="205"/>
        <v>298916.66444444447</v>
      </c>
      <c r="AF940" s="19">
        <f t="shared" si="206"/>
        <v>23913.333333333336</v>
      </c>
      <c r="AG940" s="19">
        <f t="shared" si="207"/>
        <v>275003.33111111115</v>
      </c>
      <c r="AH940" s="19">
        <f t="shared" si="208"/>
        <v>23913.333333333336</v>
      </c>
      <c r="AI940" s="19">
        <f t="shared" si="209"/>
        <v>251089.99777777781</v>
      </c>
      <c r="AJ940" s="19">
        <f t="shared" si="210"/>
        <v>23913.333333333336</v>
      </c>
      <c r="AK940" s="20">
        <f t="shared" si="211"/>
        <v>227176.66444444447</v>
      </c>
    </row>
    <row r="941" spans="2:37" s="3" customFormat="1" ht="42.75" hidden="1" customHeight="1" outlineLevel="1" x14ac:dyDescent="0.2">
      <c r="B941" s="15" t="s">
        <v>1275</v>
      </c>
      <c r="C941" s="16" t="s">
        <v>44</v>
      </c>
      <c r="D941" s="17">
        <v>180</v>
      </c>
      <c r="E941" s="10" t="s">
        <v>969</v>
      </c>
      <c r="F941" s="10" t="s">
        <v>86</v>
      </c>
      <c r="G941" s="21">
        <v>56177</v>
      </c>
      <c r="H941" s="18">
        <f>IFERROR(INDEX(#REF!,MATCH(G941,#REF!,0)),G941)</f>
        <v>56177</v>
      </c>
      <c r="I941" s="11"/>
      <c r="J941" s="11" t="s">
        <v>1221</v>
      </c>
      <c r="K941" s="11"/>
      <c r="L941" s="11" t="s">
        <v>1211</v>
      </c>
      <c r="M941" s="11" t="s">
        <v>1259</v>
      </c>
      <c r="N941" s="19">
        <v>100510</v>
      </c>
      <c r="O941" s="19">
        <v>100510</v>
      </c>
      <c r="P941" s="11"/>
      <c r="Q941" s="11"/>
      <c r="R941" s="13">
        <f t="shared" si="200"/>
        <v>0</v>
      </c>
      <c r="S941" s="19">
        <v>100510</v>
      </c>
      <c r="T941" s="22">
        <v>558.39</v>
      </c>
      <c r="U941" s="11"/>
      <c r="V941" s="19">
        <v>100510</v>
      </c>
      <c r="W941" s="22">
        <v>558.39</v>
      </c>
      <c r="X941" s="19">
        <v>99951.61</v>
      </c>
      <c r="Y941" s="19">
        <f t="shared" si="201"/>
        <v>558.38888888888891</v>
      </c>
      <c r="Z941" s="19">
        <f t="shared" si="198"/>
        <v>3350.3344444444442</v>
      </c>
      <c r="AA941" s="19">
        <f t="shared" si="199"/>
        <v>97159.665555555563</v>
      </c>
      <c r="AB941" s="19">
        <f t="shared" si="202"/>
        <v>6700.666666666667</v>
      </c>
      <c r="AC941" s="19">
        <f t="shared" si="203"/>
        <v>90458.998888888891</v>
      </c>
      <c r="AD941" s="19">
        <f t="shared" si="204"/>
        <v>6700.666666666667</v>
      </c>
      <c r="AE941" s="19">
        <f t="shared" si="205"/>
        <v>83758.33222222222</v>
      </c>
      <c r="AF941" s="19">
        <f t="shared" si="206"/>
        <v>6700.666666666667</v>
      </c>
      <c r="AG941" s="19">
        <f t="shared" si="207"/>
        <v>77057.665555555548</v>
      </c>
      <c r="AH941" s="19">
        <f t="shared" si="208"/>
        <v>6700.666666666667</v>
      </c>
      <c r="AI941" s="19">
        <f t="shared" si="209"/>
        <v>70356.998888888877</v>
      </c>
      <c r="AJ941" s="19">
        <f t="shared" si="210"/>
        <v>6700.666666666667</v>
      </c>
      <c r="AK941" s="20">
        <f t="shared" si="211"/>
        <v>63656.332222222212</v>
      </c>
    </row>
    <row r="942" spans="2:37" s="3" customFormat="1" ht="42.75" hidden="1" customHeight="1" outlineLevel="1" x14ac:dyDescent="0.2">
      <c r="B942" s="15" t="s">
        <v>1276</v>
      </c>
      <c r="C942" s="16" t="s">
        <v>44</v>
      </c>
      <c r="D942" s="17">
        <v>180</v>
      </c>
      <c r="E942" s="10" t="s">
        <v>969</v>
      </c>
      <c r="F942" s="10" t="s">
        <v>86</v>
      </c>
      <c r="G942" s="21">
        <v>56186</v>
      </c>
      <c r="H942" s="18">
        <f>IFERROR(INDEX(#REF!,MATCH(G942,#REF!,0)),G942)</f>
        <v>56186</v>
      </c>
      <c r="I942" s="11"/>
      <c r="J942" s="11" t="s">
        <v>1221</v>
      </c>
      <c r="K942" s="11"/>
      <c r="L942" s="11" t="s">
        <v>1211</v>
      </c>
      <c r="M942" s="11" t="s">
        <v>1259</v>
      </c>
      <c r="N942" s="19">
        <v>102410</v>
      </c>
      <c r="O942" s="19">
        <v>102410</v>
      </c>
      <c r="P942" s="11"/>
      <c r="Q942" s="11"/>
      <c r="R942" s="13">
        <f t="shared" si="200"/>
        <v>0</v>
      </c>
      <c r="S942" s="19">
        <v>102410</v>
      </c>
      <c r="T942" s="22">
        <v>568.94000000000005</v>
      </c>
      <c r="U942" s="11"/>
      <c r="V942" s="19">
        <v>102410</v>
      </c>
      <c r="W942" s="22">
        <v>568.94000000000005</v>
      </c>
      <c r="X942" s="19">
        <v>101841.06</v>
      </c>
      <c r="Y942" s="19">
        <f t="shared" si="201"/>
        <v>568.94444444444446</v>
      </c>
      <c r="Z942" s="19">
        <f t="shared" si="198"/>
        <v>3413.6622222222222</v>
      </c>
      <c r="AA942" s="19">
        <f t="shared" si="199"/>
        <v>98996.337777777779</v>
      </c>
      <c r="AB942" s="19">
        <f t="shared" si="202"/>
        <v>6827.3333333333339</v>
      </c>
      <c r="AC942" s="19">
        <f t="shared" si="203"/>
        <v>92169.00444444445</v>
      </c>
      <c r="AD942" s="19">
        <f t="shared" si="204"/>
        <v>6827.3333333333339</v>
      </c>
      <c r="AE942" s="19">
        <f t="shared" si="205"/>
        <v>85341.671111111122</v>
      </c>
      <c r="AF942" s="19">
        <f t="shared" si="206"/>
        <v>6827.3333333333339</v>
      </c>
      <c r="AG942" s="19">
        <f t="shared" si="207"/>
        <v>78514.337777777793</v>
      </c>
      <c r="AH942" s="19">
        <f t="shared" si="208"/>
        <v>6827.3333333333339</v>
      </c>
      <c r="AI942" s="19">
        <f t="shared" si="209"/>
        <v>71687.004444444465</v>
      </c>
      <c r="AJ942" s="19">
        <f t="shared" si="210"/>
        <v>6827.3333333333339</v>
      </c>
      <c r="AK942" s="20">
        <f t="shared" si="211"/>
        <v>64859.671111111129</v>
      </c>
    </row>
    <row r="943" spans="2:37" s="3" customFormat="1" ht="42.75" hidden="1" customHeight="1" outlineLevel="1" x14ac:dyDescent="0.2">
      <c r="B943" s="15" t="s">
        <v>1277</v>
      </c>
      <c r="C943" s="16" t="s">
        <v>44</v>
      </c>
      <c r="D943" s="17">
        <v>180</v>
      </c>
      <c r="E943" s="10" t="s">
        <v>969</v>
      </c>
      <c r="F943" s="10" t="s">
        <v>86</v>
      </c>
      <c r="G943" s="21">
        <v>56187</v>
      </c>
      <c r="H943" s="18">
        <f>IFERROR(INDEX(#REF!,MATCH(G943,#REF!,0)),G943)</f>
        <v>56187</v>
      </c>
      <c r="I943" s="11"/>
      <c r="J943" s="11" t="s">
        <v>1221</v>
      </c>
      <c r="K943" s="11"/>
      <c r="L943" s="11" t="s">
        <v>1211</v>
      </c>
      <c r="M943" s="11" t="s">
        <v>1259</v>
      </c>
      <c r="N943" s="19">
        <v>101780</v>
      </c>
      <c r="O943" s="19">
        <v>101780</v>
      </c>
      <c r="P943" s="11"/>
      <c r="Q943" s="11"/>
      <c r="R943" s="13">
        <f t="shared" si="200"/>
        <v>0</v>
      </c>
      <c r="S943" s="19">
        <v>101780</v>
      </c>
      <c r="T943" s="22">
        <v>565.44000000000005</v>
      </c>
      <c r="U943" s="11"/>
      <c r="V943" s="19">
        <v>101780</v>
      </c>
      <c r="W943" s="22">
        <v>565.44000000000005</v>
      </c>
      <c r="X943" s="19">
        <v>101214.56</v>
      </c>
      <c r="Y943" s="19">
        <f t="shared" si="201"/>
        <v>565.44444444444446</v>
      </c>
      <c r="Z943" s="19">
        <f t="shared" si="198"/>
        <v>3392.6622222222222</v>
      </c>
      <c r="AA943" s="19">
        <f t="shared" si="199"/>
        <v>98387.337777777779</v>
      </c>
      <c r="AB943" s="19">
        <f t="shared" si="202"/>
        <v>6785.3333333333339</v>
      </c>
      <c r="AC943" s="19">
        <f t="shared" si="203"/>
        <v>91602.00444444445</v>
      </c>
      <c r="AD943" s="19">
        <f t="shared" si="204"/>
        <v>6785.3333333333339</v>
      </c>
      <c r="AE943" s="19">
        <f t="shared" si="205"/>
        <v>84816.671111111122</v>
      </c>
      <c r="AF943" s="19">
        <f t="shared" si="206"/>
        <v>6785.3333333333339</v>
      </c>
      <c r="AG943" s="19">
        <f t="shared" si="207"/>
        <v>78031.337777777793</v>
      </c>
      <c r="AH943" s="19">
        <f t="shared" si="208"/>
        <v>6785.3333333333339</v>
      </c>
      <c r="AI943" s="19">
        <f t="shared" si="209"/>
        <v>71246.004444444465</v>
      </c>
      <c r="AJ943" s="19">
        <f t="shared" si="210"/>
        <v>6785.3333333333339</v>
      </c>
      <c r="AK943" s="20">
        <f t="shared" si="211"/>
        <v>64460.671111111129</v>
      </c>
    </row>
    <row r="944" spans="2:37" s="3" customFormat="1" ht="42.75" hidden="1" customHeight="1" outlineLevel="1" x14ac:dyDescent="0.2">
      <c r="B944" s="15" t="s">
        <v>1278</v>
      </c>
      <c r="C944" s="16" t="s">
        <v>44</v>
      </c>
      <c r="D944" s="17">
        <v>180</v>
      </c>
      <c r="E944" s="10" t="s">
        <v>969</v>
      </c>
      <c r="F944" s="10" t="s">
        <v>86</v>
      </c>
      <c r="G944" s="21">
        <v>56188</v>
      </c>
      <c r="H944" s="18">
        <f>IFERROR(INDEX(#REF!,MATCH(G944,#REF!,0)),G944)</f>
        <v>56188</v>
      </c>
      <c r="I944" s="11"/>
      <c r="J944" s="11" t="s">
        <v>1221</v>
      </c>
      <c r="K944" s="11"/>
      <c r="L944" s="11" t="s">
        <v>1211</v>
      </c>
      <c r="M944" s="11" t="s">
        <v>1259</v>
      </c>
      <c r="N944" s="19">
        <v>104530</v>
      </c>
      <c r="O944" s="19">
        <v>104530</v>
      </c>
      <c r="P944" s="11"/>
      <c r="Q944" s="11"/>
      <c r="R944" s="13">
        <f t="shared" si="200"/>
        <v>0</v>
      </c>
      <c r="S944" s="19">
        <v>104530</v>
      </c>
      <c r="T944" s="22">
        <v>580.72</v>
      </c>
      <c r="U944" s="11"/>
      <c r="V944" s="19">
        <v>104530</v>
      </c>
      <c r="W944" s="22">
        <v>580.72</v>
      </c>
      <c r="X944" s="19">
        <v>103949.28</v>
      </c>
      <c r="Y944" s="19">
        <f t="shared" si="201"/>
        <v>580.72222222222217</v>
      </c>
      <c r="Z944" s="19">
        <f t="shared" si="198"/>
        <v>3484.3311111111107</v>
      </c>
      <c r="AA944" s="19">
        <f t="shared" si="199"/>
        <v>101045.66888888889</v>
      </c>
      <c r="AB944" s="19">
        <f t="shared" si="202"/>
        <v>6968.6666666666661</v>
      </c>
      <c r="AC944" s="19">
        <f t="shared" si="203"/>
        <v>94077.002222222218</v>
      </c>
      <c r="AD944" s="19">
        <f t="shared" si="204"/>
        <v>6968.6666666666661</v>
      </c>
      <c r="AE944" s="19">
        <f t="shared" si="205"/>
        <v>87108.335555555546</v>
      </c>
      <c r="AF944" s="19">
        <f t="shared" si="206"/>
        <v>6968.6666666666661</v>
      </c>
      <c r="AG944" s="19">
        <f t="shared" si="207"/>
        <v>80139.668888888875</v>
      </c>
      <c r="AH944" s="19">
        <f t="shared" si="208"/>
        <v>6968.6666666666661</v>
      </c>
      <c r="AI944" s="19">
        <f t="shared" si="209"/>
        <v>73171.002222222203</v>
      </c>
      <c r="AJ944" s="19">
        <f t="shared" si="210"/>
        <v>6968.6666666666661</v>
      </c>
      <c r="AK944" s="20">
        <f t="shared" si="211"/>
        <v>66202.335555555532</v>
      </c>
    </row>
    <row r="945" spans="2:37" s="3" customFormat="1" ht="42.75" hidden="1" customHeight="1" outlineLevel="1" x14ac:dyDescent="0.2">
      <c r="B945" s="15" t="s">
        <v>1279</v>
      </c>
      <c r="C945" s="16" t="s">
        <v>44</v>
      </c>
      <c r="D945" s="17">
        <v>180</v>
      </c>
      <c r="E945" s="10" t="s">
        <v>969</v>
      </c>
      <c r="F945" s="10" t="s">
        <v>86</v>
      </c>
      <c r="G945" s="21">
        <v>56195</v>
      </c>
      <c r="H945" s="18">
        <f>IFERROR(INDEX(#REF!,MATCH(G945,#REF!,0)),G945)</f>
        <v>56195</v>
      </c>
      <c r="I945" s="11"/>
      <c r="J945" s="11" t="s">
        <v>1221</v>
      </c>
      <c r="K945" s="11"/>
      <c r="L945" s="11" t="s">
        <v>1211</v>
      </c>
      <c r="M945" s="11" t="s">
        <v>1259</v>
      </c>
      <c r="N945" s="19">
        <v>104090</v>
      </c>
      <c r="O945" s="19">
        <v>104090</v>
      </c>
      <c r="P945" s="11"/>
      <c r="Q945" s="11"/>
      <c r="R945" s="13">
        <f t="shared" si="200"/>
        <v>0</v>
      </c>
      <c r="S945" s="19">
        <v>104090</v>
      </c>
      <c r="T945" s="22">
        <v>578.28</v>
      </c>
      <c r="U945" s="11"/>
      <c r="V945" s="19">
        <v>104090</v>
      </c>
      <c r="W945" s="22">
        <v>578.28</v>
      </c>
      <c r="X945" s="19">
        <v>103511.72</v>
      </c>
      <c r="Y945" s="19">
        <f t="shared" si="201"/>
        <v>578.27777777777783</v>
      </c>
      <c r="Z945" s="19">
        <f t="shared" si="198"/>
        <v>3469.6688888888893</v>
      </c>
      <c r="AA945" s="19">
        <f t="shared" si="199"/>
        <v>100620.33111111111</v>
      </c>
      <c r="AB945" s="19">
        <f t="shared" si="202"/>
        <v>6939.3333333333339</v>
      </c>
      <c r="AC945" s="19">
        <f t="shared" si="203"/>
        <v>93680.997777777782</v>
      </c>
      <c r="AD945" s="19">
        <f t="shared" si="204"/>
        <v>6939.3333333333339</v>
      </c>
      <c r="AE945" s="19">
        <f t="shared" si="205"/>
        <v>86741.664444444454</v>
      </c>
      <c r="AF945" s="19">
        <f t="shared" si="206"/>
        <v>6939.3333333333339</v>
      </c>
      <c r="AG945" s="19">
        <f t="shared" si="207"/>
        <v>79802.331111111125</v>
      </c>
      <c r="AH945" s="19">
        <f t="shared" si="208"/>
        <v>6939.3333333333339</v>
      </c>
      <c r="AI945" s="19">
        <f t="shared" si="209"/>
        <v>72862.997777777797</v>
      </c>
      <c r="AJ945" s="19">
        <f t="shared" si="210"/>
        <v>6939.3333333333339</v>
      </c>
      <c r="AK945" s="20">
        <f t="shared" si="211"/>
        <v>65923.664444444468</v>
      </c>
    </row>
    <row r="946" spans="2:37" s="3" customFormat="1" ht="42.75" hidden="1" customHeight="1" outlineLevel="1" x14ac:dyDescent="0.2">
      <c r="B946" s="15" t="s">
        <v>1280</v>
      </c>
      <c r="C946" s="16" t="s">
        <v>44</v>
      </c>
      <c r="D946" s="17">
        <v>180</v>
      </c>
      <c r="E946" s="10" t="s">
        <v>969</v>
      </c>
      <c r="F946" s="10" t="s">
        <v>86</v>
      </c>
      <c r="G946" s="21">
        <v>56196</v>
      </c>
      <c r="H946" s="18">
        <f>IFERROR(INDEX(#REF!,MATCH(G946,#REF!,0)),G946)</f>
        <v>56196</v>
      </c>
      <c r="I946" s="11"/>
      <c r="J946" s="11" t="s">
        <v>1221</v>
      </c>
      <c r="K946" s="11"/>
      <c r="L946" s="11" t="s">
        <v>1211</v>
      </c>
      <c r="M946" s="11" t="s">
        <v>1259</v>
      </c>
      <c r="N946" s="19">
        <v>103560</v>
      </c>
      <c r="O946" s="19">
        <v>103560</v>
      </c>
      <c r="P946" s="11"/>
      <c r="Q946" s="11"/>
      <c r="R946" s="13">
        <f t="shared" si="200"/>
        <v>0</v>
      </c>
      <c r="S946" s="19">
        <v>103560</v>
      </c>
      <c r="T946" s="22">
        <v>575.33000000000004</v>
      </c>
      <c r="U946" s="11"/>
      <c r="V946" s="19">
        <v>103560</v>
      </c>
      <c r="W946" s="22">
        <v>575.33000000000004</v>
      </c>
      <c r="X946" s="19">
        <v>102984.67</v>
      </c>
      <c r="Y946" s="19">
        <f t="shared" si="201"/>
        <v>575.33333333333337</v>
      </c>
      <c r="Z946" s="19">
        <f t="shared" si="198"/>
        <v>3451.9966666666669</v>
      </c>
      <c r="AA946" s="19">
        <f t="shared" si="199"/>
        <v>100108.00333333333</v>
      </c>
      <c r="AB946" s="19">
        <f t="shared" si="202"/>
        <v>6904</v>
      </c>
      <c r="AC946" s="19">
        <f t="shared" si="203"/>
        <v>93204.003333333327</v>
      </c>
      <c r="AD946" s="19">
        <f t="shared" si="204"/>
        <v>6904</v>
      </c>
      <c r="AE946" s="19">
        <f t="shared" si="205"/>
        <v>86300.003333333327</v>
      </c>
      <c r="AF946" s="19">
        <f t="shared" si="206"/>
        <v>6904</v>
      </c>
      <c r="AG946" s="19">
        <f t="shared" si="207"/>
        <v>79396.003333333327</v>
      </c>
      <c r="AH946" s="19">
        <f t="shared" si="208"/>
        <v>6904</v>
      </c>
      <c r="AI946" s="19">
        <f t="shared" si="209"/>
        <v>72492.003333333327</v>
      </c>
      <c r="AJ946" s="19">
        <f t="shared" si="210"/>
        <v>6904</v>
      </c>
      <c r="AK946" s="20">
        <f t="shared" si="211"/>
        <v>65588.003333333327</v>
      </c>
    </row>
    <row r="947" spans="2:37" s="3" customFormat="1" ht="42.75" hidden="1" customHeight="1" outlineLevel="1" x14ac:dyDescent="0.2">
      <c r="B947" s="15" t="s">
        <v>1281</v>
      </c>
      <c r="C947" s="16" t="s">
        <v>44</v>
      </c>
      <c r="D947" s="17">
        <v>180</v>
      </c>
      <c r="E947" s="10" t="s">
        <v>969</v>
      </c>
      <c r="F947" s="10" t="s">
        <v>86</v>
      </c>
      <c r="G947" s="21">
        <v>56198</v>
      </c>
      <c r="H947" s="18">
        <f>IFERROR(INDEX(#REF!,MATCH(G947,#REF!,0)),G947)</f>
        <v>56198</v>
      </c>
      <c r="I947" s="11"/>
      <c r="J947" s="11" t="s">
        <v>1221</v>
      </c>
      <c r="K947" s="11"/>
      <c r="L947" s="11" t="s">
        <v>1211</v>
      </c>
      <c r="M947" s="11" t="s">
        <v>1259</v>
      </c>
      <c r="N947" s="19">
        <v>105270</v>
      </c>
      <c r="O947" s="19">
        <v>105270</v>
      </c>
      <c r="P947" s="11"/>
      <c r="Q947" s="11"/>
      <c r="R947" s="13">
        <f t="shared" si="200"/>
        <v>0</v>
      </c>
      <c r="S947" s="19">
        <v>105270</v>
      </c>
      <c r="T947" s="22">
        <v>584.83000000000004</v>
      </c>
      <c r="U947" s="11"/>
      <c r="V947" s="19">
        <v>105270</v>
      </c>
      <c r="W947" s="22">
        <v>584.83000000000004</v>
      </c>
      <c r="X947" s="19">
        <v>104685.17</v>
      </c>
      <c r="Y947" s="19">
        <f t="shared" si="201"/>
        <v>584.83333333333337</v>
      </c>
      <c r="Z947" s="19">
        <f t="shared" si="198"/>
        <v>3508.9966666666669</v>
      </c>
      <c r="AA947" s="19">
        <f t="shared" si="199"/>
        <v>101761.00333333333</v>
      </c>
      <c r="AB947" s="19">
        <f t="shared" si="202"/>
        <v>7018</v>
      </c>
      <c r="AC947" s="19">
        <f t="shared" si="203"/>
        <v>94743.003333333327</v>
      </c>
      <c r="AD947" s="19">
        <f t="shared" si="204"/>
        <v>7018</v>
      </c>
      <c r="AE947" s="19">
        <f t="shared" si="205"/>
        <v>87725.003333333327</v>
      </c>
      <c r="AF947" s="19">
        <f t="shared" si="206"/>
        <v>7018</v>
      </c>
      <c r="AG947" s="19">
        <f t="shared" si="207"/>
        <v>80707.003333333327</v>
      </c>
      <c r="AH947" s="19">
        <f t="shared" si="208"/>
        <v>7018</v>
      </c>
      <c r="AI947" s="19">
        <f t="shared" si="209"/>
        <v>73689.003333333327</v>
      </c>
      <c r="AJ947" s="19">
        <f t="shared" si="210"/>
        <v>7018</v>
      </c>
      <c r="AK947" s="20">
        <f t="shared" si="211"/>
        <v>66671.003333333327</v>
      </c>
    </row>
    <row r="948" spans="2:37" s="3" customFormat="1" ht="42.75" hidden="1" customHeight="1" outlineLevel="1" x14ac:dyDescent="0.2">
      <c r="B948" s="15" t="s">
        <v>1282</v>
      </c>
      <c r="C948" s="16" t="s">
        <v>44</v>
      </c>
      <c r="D948" s="17">
        <v>180</v>
      </c>
      <c r="E948" s="10" t="s">
        <v>969</v>
      </c>
      <c r="F948" s="10" t="s">
        <v>86</v>
      </c>
      <c r="G948" s="21">
        <v>56200</v>
      </c>
      <c r="H948" s="18">
        <f>IFERROR(INDEX(#REF!,MATCH(G948,#REF!,0)),G948)</f>
        <v>56200</v>
      </c>
      <c r="I948" s="11"/>
      <c r="J948" s="11" t="s">
        <v>1221</v>
      </c>
      <c r="K948" s="11"/>
      <c r="L948" s="11" t="s">
        <v>1211</v>
      </c>
      <c r="M948" s="11" t="s">
        <v>1259</v>
      </c>
      <c r="N948" s="19">
        <v>692280</v>
      </c>
      <c r="O948" s="19">
        <v>692280</v>
      </c>
      <c r="P948" s="11"/>
      <c r="Q948" s="11"/>
      <c r="R948" s="13">
        <f t="shared" si="200"/>
        <v>0</v>
      </c>
      <c r="S948" s="19">
        <v>692280</v>
      </c>
      <c r="T948" s="19">
        <v>3846</v>
      </c>
      <c r="U948" s="11"/>
      <c r="V948" s="19">
        <v>692280</v>
      </c>
      <c r="W948" s="19">
        <v>3846</v>
      </c>
      <c r="X948" s="19">
        <v>688434</v>
      </c>
      <c r="Y948" s="19">
        <f t="shared" si="201"/>
        <v>3846</v>
      </c>
      <c r="Z948" s="19">
        <f t="shared" si="198"/>
        <v>23076</v>
      </c>
      <c r="AA948" s="19">
        <f t="shared" si="199"/>
        <v>669204</v>
      </c>
      <c r="AB948" s="19">
        <f t="shared" si="202"/>
        <v>46152</v>
      </c>
      <c r="AC948" s="19">
        <f t="shared" si="203"/>
        <v>623052</v>
      </c>
      <c r="AD948" s="19">
        <f t="shared" si="204"/>
        <v>46152</v>
      </c>
      <c r="AE948" s="19">
        <f t="shared" si="205"/>
        <v>576900</v>
      </c>
      <c r="AF948" s="19">
        <f t="shared" si="206"/>
        <v>46152</v>
      </c>
      <c r="AG948" s="19">
        <f t="shared" si="207"/>
        <v>530748</v>
      </c>
      <c r="AH948" s="19">
        <f t="shared" si="208"/>
        <v>46152</v>
      </c>
      <c r="AI948" s="19">
        <f t="shared" si="209"/>
        <v>484596</v>
      </c>
      <c r="AJ948" s="19">
        <f t="shared" si="210"/>
        <v>46152</v>
      </c>
      <c r="AK948" s="20">
        <f t="shared" si="211"/>
        <v>438444</v>
      </c>
    </row>
    <row r="949" spans="2:37" s="3" customFormat="1" ht="42.75" hidden="1" customHeight="1" outlineLevel="1" x14ac:dyDescent="0.2">
      <c r="B949" s="15" t="s">
        <v>1283</v>
      </c>
      <c r="C949" s="16" t="s">
        <v>44</v>
      </c>
      <c r="D949" s="17">
        <v>180</v>
      </c>
      <c r="E949" s="10" t="s">
        <v>969</v>
      </c>
      <c r="F949" s="10" t="s">
        <v>86</v>
      </c>
      <c r="G949" s="21">
        <v>56203</v>
      </c>
      <c r="H949" s="18">
        <f>IFERROR(INDEX(#REF!,MATCH(G949,#REF!,0)),G949)</f>
        <v>56203</v>
      </c>
      <c r="I949" s="11"/>
      <c r="J949" s="11" t="s">
        <v>1221</v>
      </c>
      <c r="K949" s="11"/>
      <c r="L949" s="11" t="s">
        <v>1211</v>
      </c>
      <c r="M949" s="11" t="s">
        <v>1259</v>
      </c>
      <c r="N949" s="19">
        <v>101150</v>
      </c>
      <c r="O949" s="19">
        <v>101150</v>
      </c>
      <c r="P949" s="11"/>
      <c r="Q949" s="11"/>
      <c r="R949" s="13">
        <f t="shared" si="200"/>
        <v>0</v>
      </c>
      <c r="S949" s="19">
        <v>101150</v>
      </c>
      <c r="T949" s="22">
        <v>561.94000000000005</v>
      </c>
      <c r="U949" s="11"/>
      <c r="V949" s="19">
        <v>101150</v>
      </c>
      <c r="W949" s="22">
        <v>561.94000000000005</v>
      </c>
      <c r="X949" s="19">
        <v>100588.06</v>
      </c>
      <c r="Y949" s="19">
        <f t="shared" si="201"/>
        <v>561.94444444444446</v>
      </c>
      <c r="Z949" s="19">
        <f t="shared" ref="Z949:Z1012" si="212">MIN((T949+Y949*5),IF((P949-Q949=0),X949,(P949-Q949)))</f>
        <v>3371.6622222222222</v>
      </c>
      <c r="AA949" s="19">
        <f t="shared" ref="AA949:AA1012" si="213">IF(P949=0,S949-Z949,P949-Q949-Z949)</f>
        <v>97778.337777777779</v>
      </c>
      <c r="AB949" s="19">
        <f t="shared" si="202"/>
        <v>6743.3333333333339</v>
      </c>
      <c r="AC949" s="19">
        <f t="shared" si="203"/>
        <v>91035.00444444445</v>
      </c>
      <c r="AD949" s="19">
        <f t="shared" si="204"/>
        <v>6743.3333333333339</v>
      </c>
      <c r="AE949" s="19">
        <f t="shared" si="205"/>
        <v>84291.671111111122</v>
      </c>
      <c r="AF949" s="19">
        <f t="shared" si="206"/>
        <v>6743.3333333333339</v>
      </c>
      <c r="AG949" s="19">
        <f t="shared" si="207"/>
        <v>77548.337777777793</v>
      </c>
      <c r="AH949" s="19">
        <f t="shared" si="208"/>
        <v>6743.3333333333339</v>
      </c>
      <c r="AI949" s="19">
        <f t="shared" si="209"/>
        <v>70805.004444444465</v>
      </c>
      <c r="AJ949" s="19">
        <f t="shared" si="210"/>
        <v>6743.3333333333339</v>
      </c>
      <c r="AK949" s="20">
        <f t="shared" si="211"/>
        <v>64061.671111111129</v>
      </c>
    </row>
    <row r="950" spans="2:37" s="3" customFormat="1" ht="42.75" hidden="1" customHeight="1" outlineLevel="1" x14ac:dyDescent="0.2">
      <c r="B950" s="15" t="s">
        <v>1284</v>
      </c>
      <c r="C950" s="16" t="s">
        <v>44</v>
      </c>
      <c r="D950" s="17">
        <v>180</v>
      </c>
      <c r="E950" s="10" t="s">
        <v>969</v>
      </c>
      <c r="F950" s="10" t="s">
        <v>86</v>
      </c>
      <c r="G950" s="21">
        <v>56204</v>
      </c>
      <c r="H950" s="18">
        <f>IFERROR(INDEX(#REF!,MATCH(G950,#REF!,0)),G950)</f>
        <v>56204</v>
      </c>
      <c r="I950" s="11"/>
      <c r="J950" s="11" t="s">
        <v>1221</v>
      </c>
      <c r="K950" s="11"/>
      <c r="L950" s="11" t="s">
        <v>1211</v>
      </c>
      <c r="M950" s="11" t="s">
        <v>1259</v>
      </c>
      <c r="N950" s="19">
        <v>424160</v>
      </c>
      <c r="O950" s="19">
        <v>424160</v>
      </c>
      <c r="P950" s="11"/>
      <c r="Q950" s="11"/>
      <c r="R950" s="13">
        <f t="shared" si="200"/>
        <v>0</v>
      </c>
      <c r="S950" s="19">
        <v>424160</v>
      </c>
      <c r="T950" s="19">
        <v>2356.44</v>
      </c>
      <c r="U950" s="11"/>
      <c r="V950" s="19">
        <v>424160</v>
      </c>
      <c r="W950" s="19">
        <v>2356.44</v>
      </c>
      <c r="X950" s="19">
        <v>421803.56</v>
      </c>
      <c r="Y950" s="19">
        <f t="shared" si="201"/>
        <v>2356.4444444444443</v>
      </c>
      <c r="Z950" s="19">
        <f t="shared" si="212"/>
        <v>14138.662222222223</v>
      </c>
      <c r="AA950" s="19">
        <f t="shared" si="213"/>
        <v>410021.33777777775</v>
      </c>
      <c r="AB950" s="19">
        <f t="shared" si="202"/>
        <v>28277.333333333332</v>
      </c>
      <c r="AC950" s="19">
        <f t="shared" si="203"/>
        <v>381744.00444444444</v>
      </c>
      <c r="AD950" s="19">
        <f t="shared" si="204"/>
        <v>28277.333333333332</v>
      </c>
      <c r="AE950" s="19">
        <f t="shared" si="205"/>
        <v>353466.67111111112</v>
      </c>
      <c r="AF950" s="19">
        <f t="shared" si="206"/>
        <v>28277.333333333332</v>
      </c>
      <c r="AG950" s="19">
        <f t="shared" si="207"/>
        <v>325189.33777777781</v>
      </c>
      <c r="AH950" s="19">
        <f t="shared" si="208"/>
        <v>28277.333333333332</v>
      </c>
      <c r="AI950" s="19">
        <f t="shared" si="209"/>
        <v>296912.00444444449</v>
      </c>
      <c r="AJ950" s="19">
        <f t="shared" si="210"/>
        <v>28277.333333333332</v>
      </c>
      <c r="AK950" s="20">
        <f t="shared" si="211"/>
        <v>268634.67111111118</v>
      </c>
    </row>
    <row r="951" spans="2:37" s="3" customFormat="1" ht="42.75" hidden="1" customHeight="1" outlineLevel="1" x14ac:dyDescent="0.2">
      <c r="B951" s="15" t="s">
        <v>1285</v>
      </c>
      <c r="C951" s="16" t="s">
        <v>44</v>
      </c>
      <c r="D951" s="17">
        <v>180</v>
      </c>
      <c r="E951" s="10" t="s">
        <v>969</v>
      </c>
      <c r="F951" s="10" t="s">
        <v>86</v>
      </c>
      <c r="G951" s="21">
        <v>56251</v>
      </c>
      <c r="H951" s="18">
        <f>IFERROR(INDEX(#REF!,MATCH(G951,#REF!,0)),G951)</f>
        <v>56251</v>
      </c>
      <c r="I951" s="11"/>
      <c r="J951" s="11" t="s">
        <v>1221</v>
      </c>
      <c r="K951" s="11"/>
      <c r="L951" s="11" t="s">
        <v>1211</v>
      </c>
      <c r="M951" s="11" t="s">
        <v>1259</v>
      </c>
      <c r="N951" s="19">
        <v>103000</v>
      </c>
      <c r="O951" s="19">
        <v>103000</v>
      </c>
      <c r="P951" s="11"/>
      <c r="Q951" s="11"/>
      <c r="R951" s="13">
        <f t="shared" si="200"/>
        <v>0</v>
      </c>
      <c r="S951" s="19">
        <v>103000</v>
      </c>
      <c r="T951" s="22">
        <v>572.22</v>
      </c>
      <c r="U951" s="11"/>
      <c r="V951" s="19">
        <v>103000</v>
      </c>
      <c r="W951" s="22">
        <v>572.22</v>
      </c>
      <c r="X951" s="19">
        <v>102427.78</v>
      </c>
      <c r="Y951" s="19">
        <f t="shared" si="201"/>
        <v>572.22222222222217</v>
      </c>
      <c r="Z951" s="19">
        <f t="shared" si="212"/>
        <v>3433.3311111111107</v>
      </c>
      <c r="AA951" s="19">
        <f t="shared" si="213"/>
        <v>99566.668888888889</v>
      </c>
      <c r="AB951" s="19">
        <f t="shared" si="202"/>
        <v>6866.6666666666661</v>
      </c>
      <c r="AC951" s="19">
        <f t="shared" si="203"/>
        <v>92700.002222222218</v>
      </c>
      <c r="AD951" s="19">
        <f t="shared" si="204"/>
        <v>6866.6666666666661</v>
      </c>
      <c r="AE951" s="19">
        <f t="shared" si="205"/>
        <v>85833.335555555546</v>
      </c>
      <c r="AF951" s="19">
        <f t="shared" si="206"/>
        <v>6866.6666666666661</v>
      </c>
      <c r="AG951" s="19">
        <f t="shared" si="207"/>
        <v>78966.668888888875</v>
      </c>
      <c r="AH951" s="19">
        <f t="shared" si="208"/>
        <v>6866.6666666666661</v>
      </c>
      <c r="AI951" s="19">
        <f t="shared" si="209"/>
        <v>72100.002222222203</v>
      </c>
      <c r="AJ951" s="19">
        <f t="shared" si="210"/>
        <v>6866.6666666666661</v>
      </c>
      <c r="AK951" s="20">
        <f t="shared" si="211"/>
        <v>65233.335555555539</v>
      </c>
    </row>
    <row r="952" spans="2:37" s="3" customFormat="1" ht="42.75" hidden="1" customHeight="1" outlineLevel="1" x14ac:dyDescent="0.2">
      <c r="B952" s="15" t="s">
        <v>1286</v>
      </c>
      <c r="C952" s="16" t="s">
        <v>44</v>
      </c>
      <c r="D952" s="17">
        <v>180</v>
      </c>
      <c r="E952" s="10" t="s">
        <v>969</v>
      </c>
      <c r="F952" s="10" t="s">
        <v>86</v>
      </c>
      <c r="G952" s="21">
        <v>56206</v>
      </c>
      <c r="H952" s="18">
        <f>IFERROR(INDEX(#REF!,MATCH(G952,#REF!,0)),G952)</f>
        <v>56206</v>
      </c>
      <c r="I952" s="11"/>
      <c r="J952" s="11" t="s">
        <v>1221</v>
      </c>
      <c r="K952" s="11"/>
      <c r="L952" s="11" t="s">
        <v>1211</v>
      </c>
      <c r="M952" s="11" t="s">
        <v>1259</v>
      </c>
      <c r="N952" s="19">
        <v>102740</v>
      </c>
      <c r="O952" s="19">
        <v>102740</v>
      </c>
      <c r="P952" s="11"/>
      <c r="Q952" s="11"/>
      <c r="R952" s="13">
        <f t="shared" si="200"/>
        <v>0</v>
      </c>
      <c r="S952" s="19">
        <v>102740</v>
      </c>
      <c r="T952" s="22">
        <v>570.78</v>
      </c>
      <c r="U952" s="11"/>
      <c r="V952" s="19">
        <v>102740</v>
      </c>
      <c r="W952" s="22">
        <v>570.78</v>
      </c>
      <c r="X952" s="19">
        <v>102169.22</v>
      </c>
      <c r="Y952" s="19">
        <f t="shared" si="201"/>
        <v>570.77777777777783</v>
      </c>
      <c r="Z952" s="19">
        <f t="shared" si="212"/>
        <v>3424.6688888888893</v>
      </c>
      <c r="AA952" s="19">
        <f t="shared" si="213"/>
        <v>99315.331111111111</v>
      </c>
      <c r="AB952" s="19">
        <f t="shared" si="202"/>
        <v>6849.3333333333339</v>
      </c>
      <c r="AC952" s="19">
        <f t="shared" si="203"/>
        <v>92465.997777777782</v>
      </c>
      <c r="AD952" s="19">
        <f t="shared" si="204"/>
        <v>6849.3333333333339</v>
      </c>
      <c r="AE952" s="19">
        <f t="shared" si="205"/>
        <v>85616.664444444454</v>
      </c>
      <c r="AF952" s="19">
        <f t="shared" si="206"/>
        <v>6849.3333333333339</v>
      </c>
      <c r="AG952" s="19">
        <f t="shared" si="207"/>
        <v>78767.331111111125</v>
      </c>
      <c r="AH952" s="19">
        <f t="shared" si="208"/>
        <v>6849.3333333333339</v>
      </c>
      <c r="AI952" s="19">
        <f t="shared" si="209"/>
        <v>71917.997777777797</v>
      </c>
      <c r="AJ952" s="19">
        <f t="shared" si="210"/>
        <v>6849.3333333333339</v>
      </c>
      <c r="AK952" s="20">
        <f t="shared" si="211"/>
        <v>65068.664444444461</v>
      </c>
    </row>
    <row r="953" spans="2:37" s="3" customFormat="1" ht="42.75" hidden="1" customHeight="1" outlineLevel="1" x14ac:dyDescent="0.2">
      <c r="B953" s="15" t="s">
        <v>1287</v>
      </c>
      <c r="C953" s="16" t="s">
        <v>44</v>
      </c>
      <c r="D953" s="17">
        <v>180</v>
      </c>
      <c r="E953" s="10" t="s">
        <v>969</v>
      </c>
      <c r="F953" s="10" t="s">
        <v>86</v>
      </c>
      <c r="G953" s="21">
        <v>56207</v>
      </c>
      <c r="H953" s="18">
        <f>IFERROR(INDEX(#REF!,MATCH(G953,#REF!,0)),G953)</f>
        <v>56207</v>
      </c>
      <c r="I953" s="11"/>
      <c r="J953" s="11" t="s">
        <v>1221</v>
      </c>
      <c r="K953" s="11"/>
      <c r="L953" s="11" t="s">
        <v>1211</v>
      </c>
      <c r="M953" s="11" t="s">
        <v>1259</v>
      </c>
      <c r="N953" s="19">
        <v>178020</v>
      </c>
      <c r="O953" s="19">
        <v>178020</v>
      </c>
      <c r="P953" s="11"/>
      <c r="Q953" s="11"/>
      <c r="R953" s="13">
        <f t="shared" si="200"/>
        <v>0</v>
      </c>
      <c r="S953" s="19">
        <v>178020</v>
      </c>
      <c r="T953" s="22">
        <v>989</v>
      </c>
      <c r="U953" s="11"/>
      <c r="V953" s="19">
        <v>178020</v>
      </c>
      <c r="W953" s="22">
        <v>989</v>
      </c>
      <c r="X953" s="19">
        <v>177031</v>
      </c>
      <c r="Y953" s="19">
        <f t="shared" si="201"/>
        <v>989</v>
      </c>
      <c r="Z953" s="19">
        <f t="shared" si="212"/>
        <v>5934</v>
      </c>
      <c r="AA953" s="19">
        <f t="shared" si="213"/>
        <v>172086</v>
      </c>
      <c r="AB953" s="19">
        <f t="shared" si="202"/>
        <v>11868</v>
      </c>
      <c r="AC953" s="19">
        <f t="shared" si="203"/>
        <v>160218</v>
      </c>
      <c r="AD953" s="19">
        <f t="shared" si="204"/>
        <v>11868</v>
      </c>
      <c r="AE953" s="19">
        <f t="shared" si="205"/>
        <v>148350</v>
      </c>
      <c r="AF953" s="19">
        <f t="shared" si="206"/>
        <v>11868</v>
      </c>
      <c r="AG953" s="19">
        <f t="shared" si="207"/>
        <v>136482</v>
      </c>
      <c r="AH953" s="19">
        <f t="shared" si="208"/>
        <v>11868</v>
      </c>
      <c r="AI953" s="19">
        <f t="shared" si="209"/>
        <v>124614</v>
      </c>
      <c r="AJ953" s="19">
        <f t="shared" si="210"/>
        <v>11868</v>
      </c>
      <c r="AK953" s="20">
        <f t="shared" si="211"/>
        <v>112746</v>
      </c>
    </row>
    <row r="954" spans="2:37" s="3" customFormat="1" ht="42.75" hidden="1" customHeight="1" outlineLevel="1" x14ac:dyDescent="0.2">
      <c r="B954" s="15" t="s">
        <v>1288</v>
      </c>
      <c r="C954" s="16" t="s">
        <v>44</v>
      </c>
      <c r="D954" s="17">
        <v>180</v>
      </c>
      <c r="E954" s="10" t="s">
        <v>969</v>
      </c>
      <c r="F954" s="10" t="s">
        <v>86</v>
      </c>
      <c r="G954" s="21">
        <v>56208</v>
      </c>
      <c r="H954" s="18">
        <f>IFERROR(INDEX(#REF!,MATCH(G954,#REF!,0)),G954)</f>
        <v>56208</v>
      </c>
      <c r="I954" s="11"/>
      <c r="J954" s="11" t="s">
        <v>1221</v>
      </c>
      <c r="K954" s="11"/>
      <c r="L954" s="11" t="s">
        <v>1211</v>
      </c>
      <c r="M954" s="11" t="s">
        <v>1259</v>
      </c>
      <c r="N954" s="19">
        <v>103040</v>
      </c>
      <c r="O954" s="19">
        <v>103040</v>
      </c>
      <c r="P954" s="11"/>
      <c r="Q954" s="11"/>
      <c r="R954" s="13">
        <f t="shared" si="200"/>
        <v>0</v>
      </c>
      <c r="S954" s="19">
        <v>103040</v>
      </c>
      <c r="T954" s="22">
        <v>572.44000000000005</v>
      </c>
      <c r="U954" s="11"/>
      <c r="V954" s="19">
        <v>103040</v>
      </c>
      <c r="W954" s="22">
        <v>572.44000000000005</v>
      </c>
      <c r="X954" s="19">
        <v>102467.56</v>
      </c>
      <c r="Y954" s="19">
        <f t="shared" si="201"/>
        <v>572.44444444444446</v>
      </c>
      <c r="Z954" s="19">
        <f t="shared" si="212"/>
        <v>3434.6622222222222</v>
      </c>
      <c r="AA954" s="19">
        <f t="shared" si="213"/>
        <v>99605.337777777779</v>
      </c>
      <c r="AB954" s="19">
        <f t="shared" si="202"/>
        <v>6869.3333333333339</v>
      </c>
      <c r="AC954" s="19">
        <f t="shared" si="203"/>
        <v>92736.00444444445</v>
      </c>
      <c r="AD954" s="19">
        <f t="shared" si="204"/>
        <v>6869.3333333333339</v>
      </c>
      <c r="AE954" s="19">
        <f t="shared" si="205"/>
        <v>85866.671111111122</v>
      </c>
      <c r="AF954" s="19">
        <f t="shared" si="206"/>
        <v>6869.3333333333339</v>
      </c>
      <c r="AG954" s="19">
        <f t="shared" si="207"/>
        <v>78997.337777777793</v>
      </c>
      <c r="AH954" s="19">
        <f t="shared" si="208"/>
        <v>6869.3333333333339</v>
      </c>
      <c r="AI954" s="19">
        <f t="shared" si="209"/>
        <v>72128.004444444465</v>
      </c>
      <c r="AJ954" s="19">
        <f t="shared" si="210"/>
        <v>6869.3333333333339</v>
      </c>
      <c r="AK954" s="20">
        <f t="shared" si="211"/>
        <v>65258.671111111129</v>
      </c>
    </row>
    <row r="955" spans="2:37" s="3" customFormat="1" ht="42.75" hidden="1" customHeight="1" outlineLevel="1" x14ac:dyDescent="0.2">
      <c r="B955" s="15" t="s">
        <v>1289</v>
      </c>
      <c r="C955" s="16" t="s">
        <v>44</v>
      </c>
      <c r="D955" s="17">
        <v>180</v>
      </c>
      <c r="E955" s="10" t="s">
        <v>969</v>
      </c>
      <c r="F955" s="10" t="s">
        <v>86</v>
      </c>
      <c r="G955" s="21">
        <v>56209</v>
      </c>
      <c r="H955" s="18">
        <f>IFERROR(INDEX(#REF!,MATCH(G955,#REF!,0)),G955)</f>
        <v>56209</v>
      </c>
      <c r="I955" s="11"/>
      <c r="J955" s="11" t="s">
        <v>1221</v>
      </c>
      <c r="K955" s="11"/>
      <c r="L955" s="11" t="s">
        <v>1211</v>
      </c>
      <c r="M955" s="11" t="s">
        <v>1259</v>
      </c>
      <c r="N955" s="19">
        <v>102800</v>
      </c>
      <c r="O955" s="19">
        <v>102800</v>
      </c>
      <c r="P955" s="11"/>
      <c r="Q955" s="11"/>
      <c r="R955" s="13">
        <f t="shared" si="200"/>
        <v>0</v>
      </c>
      <c r="S955" s="19">
        <v>102800</v>
      </c>
      <c r="T955" s="22">
        <v>571.11</v>
      </c>
      <c r="U955" s="11"/>
      <c r="V955" s="19">
        <v>102800</v>
      </c>
      <c r="W955" s="22">
        <v>571.11</v>
      </c>
      <c r="X955" s="19">
        <v>102228.89</v>
      </c>
      <c r="Y955" s="19">
        <f t="shared" si="201"/>
        <v>571.11111111111109</v>
      </c>
      <c r="Z955" s="19">
        <f t="shared" si="212"/>
        <v>3426.6655555555558</v>
      </c>
      <c r="AA955" s="19">
        <f t="shared" si="213"/>
        <v>99373.334444444437</v>
      </c>
      <c r="AB955" s="19">
        <f t="shared" si="202"/>
        <v>6853.333333333333</v>
      </c>
      <c r="AC955" s="19">
        <f t="shared" si="203"/>
        <v>92520.001111111109</v>
      </c>
      <c r="AD955" s="19">
        <f t="shared" si="204"/>
        <v>6853.333333333333</v>
      </c>
      <c r="AE955" s="19">
        <f t="shared" si="205"/>
        <v>85666.66777777778</v>
      </c>
      <c r="AF955" s="19">
        <f t="shared" si="206"/>
        <v>6853.333333333333</v>
      </c>
      <c r="AG955" s="19">
        <f t="shared" si="207"/>
        <v>78813.334444444452</v>
      </c>
      <c r="AH955" s="19">
        <f t="shared" si="208"/>
        <v>6853.333333333333</v>
      </c>
      <c r="AI955" s="19">
        <f t="shared" si="209"/>
        <v>71960.001111111123</v>
      </c>
      <c r="AJ955" s="19">
        <f t="shared" si="210"/>
        <v>6853.333333333333</v>
      </c>
      <c r="AK955" s="20">
        <f t="shared" si="211"/>
        <v>65106.667777777788</v>
      </c>
    </row>
    <row r="956" spans="2:37" s="3" customFormat="1" ht="42.75" hidden="1" customHeight="1" outlineLevel="1" x14ac:dyDescent="0.2">
      <c r="B956" s="15" t="s">
        <v>1290</v>
      </c>
      <c r="C956" s="16" t="s">
        <v>44</v>
      </c>
      <c r="D956" s="17">
        <v>180</v>
      </c>
      <c r="E956" s="10" t="s">
        <v>969</v>
      </c>
      <c r="F956" s="10" t="s">
        <v>86</v>
      </c>
      <c r="G956" s="21">
        <v>56211</v>
      </c>
      <c r="H956" s="18">
        <f>IFERROR(INDEX(#REF!,MATCH(G956,#REF!,0)),G956)</f>
        <v>56211</v>
      </c>
      <c r="I956" s="11"/>
      <c r="J956" s="11" t="s">
        <v>1221</v>
      </c>
      <c r="K956" s="11"/>
      <c r="L956" s="11" t="s">
        <v>1211</v>
      </c>
      <c r="M956" s="11" t="s">
        <v>1259</v>
      </c>
      <c r="N956" s="19">
        <v>104150</v>
      </c>
      <c r="O956" s="19">
        <v>104150</v>
      </c>
      <c r="P956" s="11"/>
      <c r="Q956" s="11"/>
      <c r="R956" s="13">
        <f t="shared" si="200"/>
        <v>0</v>
      </c>
      <c r="S956" s="19">
        <v>104150</v>
      </c>
      <c r="T956" s="22">
        <v>578.61</v>
      </c>
      <c r="U956" s="11"/>
      <c r="V956" s="19">
        <v>104150</v>
      </c>
      <c r="W956" s="22">
        <v>578.61</v>
      </c>
      <c r="X956" s="19">
        <v>103571.39</v>
      </c>
      <c r="Y956" s="19">
        <f t="shared" si="201"/>
        <v>578.61111111111109</v>
      </c>
      <c r="Z956" s="19">
        <f t="shared" si="212"/>
        <v>3471.6655555555558</v>
      </c>
      <c r="AA956" s="19">
        <f t="shared" si="213"/>
        <v>100678.33444444444</v>
      </c>
      <c r="AB956" s="19">
        <f t="shared" si="202"/>
        <v>6943.333333333333</v>
      </c>
      <c r="AC956" s="19">
        <f t="shared" si="203"/>
        <v>93735.001111111109</v>
      </c>
      <c r="AD956" s="19">
        <f t="shared" si="204"/>
        <v>6943.333333333333</v>
      </c>
      <c r="AE956" s="19">
        <f t="shared" si="205"/>
        <v>86791.66777777778</v>
      </c>
      <c r="AF956" s="19">
        <f t="shared" si="206"/>
        <v>6943.333333333333</v>
      </c>
      <c r="AG956" s="19">
        <f t="shared" si="207"/>
        <v>79848.334444444452</v>
      </c>
      <c r="AH956" s="19">
        <f t="shared" si="208"/>
        <v>6943.333333333333</v>
      </c>
      <c r="AI956" s="19">
        <f t="shared" si="209"/>
        <v>72905.001111111123</v>
      </c>
      <c r="AJ956" s="19">
        <f t="shared" si="210"/>
        <v>6943.333333333333</v>
      </c>
      <c r="AK956" s="20">
        <f t="shared" si="211"/>
        <v>65961.667777777795</v>
      </c>
    </row>
    <row r="957" spans="2:37" s="3" customFormat="1" ht="42.75" hidden="1" customHeight="1" outlineLevel="1" x14ac:dyDescent="0.2">
      <c r="B957" s="15" t="s">
        <v>1291</v>
      </c>
      <c r="C957" s="16" t="s">
        <v>44</v>
      </c>
      <c r="D957" s="17">
        <v>180</v>
      </c>
      <c r="E957" s="10" t="s">
        <v>969</v>
      </c>
      <c r="F957" s="10" t="s">
        <v>86</v>
      </c>
      <c r="G957" s="21">
        <v>56212</v>
      </c>
      <c r="H957" s="18">
        <f>IFERROR(INDEX(#REF!,MATCH(G957,#REF!,0)),G957)</f>
        <v>56212</v>
      </c>
      <c r="I957" s="11"/>
      <c r="J957" s="11" t="s">
        <v>1221</v>
      </c>
      <c r="K957" s="11"/>
      <c r="L957" s="11" t="s">
        <v>1211</v>
      </c>
      <c r="M957" s="11" t="s">
        <v>1259</v>
      </c>
      <c r="N957" s="19">
        <v>102740</v>
      </c>
      <c r="O957" s="19">
        <v>102740</v>
      </c>
      <c r="P957" s="11"/>
      <c r="Q957" s="11"/>
      <c r="R957" s="13">
        <f t="shared" si="200"/>
        <v>0</v>
      </c>
      <c r="S957" s="19">
        <v>102740</v>
      </c>
      <c r="T957" s="22">
        <v>570.78</v>
      </c>
      <c r="U957" s="11"/>
      <c r="V957" s="19">
        <v>102740</v>
      </c>
      <c r="W957" s="22">
        <v>570.78</v>
      </c>
      <c r="X957" s="19">
        <v>102169.22</v>
      </c>
      <c r="Y957" s="19">
        <f t="shared" si="201"/>
        <v>570.77777777777783</v>
      </c>
      <c r="Z957" s="19">
        <f t="shared" si="212"/>
        <v>3424.6688888888893</v>
      </c>
      <c r="AA957" s="19">
        <f t="shared" si="213"/>
        <v>99315.331111111111</v>
      </c>
      <c r="AB957" s="19">
        <f t="shared" si="202"/>
        <v>6849.3333333333339</v>
      </c>
      <c r="AC957" s="19">
        <f t="shared" si="203"/>
        <v>92465.997777777782</v>
      </c>
      <c r="AD957" s="19">
        <f t="shared" si="204"/>
        <v>6849.3333333333339</v>
      </c>
      <c r="AE957" s="19">
        <f t="shared" si="205"/>
        <v>85616.664444444454</v>
      </c>
      <c r="AF957" s="19">
        <f t="shared" si="206"/>
        <v>6849.3333333333339</v>
      </c>
      <c r="AG957" s="19">
        <f t="shared" si="207"/>
        <v>78767.331111111125</v>
      </c>
      <c r="AH957" s="19">
        <f t="shared" si="208"/>
        <v>6849.3333333333339</v>
      </c>
      <c r="AI957" s="19">
        <f t="shared" si="209"/>
        <v>71917.997777777797</v>
      </c>
      <c r="AJ957" s="19">
        <f t="shared" si="210"/>
        <v>6849.3333333333339</v>
      </c>
      <c r="AK957" s="20">
        <f t="shared" si="211"/>
        <v>65068.664444444461</v>
      </c>
    </row>
    <row r="958" spans="2:37" s="3" customFormat="1" ht="42.75" hidden="1" customHeight="1" outlineLevel="1" x14ac:dyDescent="0.2">
      <c r="B958" s="15" t="s">
        <v>1292</v>
      </c>
      <c r="C958" s="16" t="s">
        <v>44</v>
      </c>
      <c r="D958" s="17">
        <v>180</v>
      </c>
      <c r="E958" s="10" t="s">
        <v>969</v>
      </c>
      <c r="F958" s="10" t="s">
        <v>86</v>
      </c>
      <c r="G958" s="21">
        <v>56216</v>
      </c>
      <c r="H958" s="18">
        <f>IFERROR(INDEX(#REF!,MATCH(G958,#REF!,0)),G958)</f>
        <v>56216</v>
      </c>
      <c r="I958" s="11"/>
      <c r="J958" s="11" t="s">
        <v>1221</v>
      </c>
      <c r="K958" s="11"/>
      <c r="L958" s="11" t="s">
        <v>1211</v>
      </c>
      <c r="M958" s="11" t="s">
        <v>1259</v>
      </c>
      <c r="N958" s="19">
        <v>102790</v>
      </c>
      <c r="O958" s="19">
        <v>102790</v>
      </c>
      <c r="P958" s="11"/>
      <c r="Q958" s="11"/>
      <c r="R958" s="13">
        <f t="shared" si="200"/>
        <v>0</v>
      </c>
      <c r="S958" s="19">
        <v>102790</v>
      </c>
      <c r="T958" s="22">
        <v>571.05999999999995</v>
      </c>
      <c r="U958" s="11"/>
      <c r="V958" s="19">
        <v>102790</v>
      </c>
      <c r="W958" s="22">
        <v>571.05999999999995</v>
      </c>
      <c r="X958" s="19">
        <v>102218.94</v>
      </c>
      <c r="Y958" s="19">
        <f t="shared" si="201"/>
        <v>571.05555555555554</v>
      </c>
      <c r="Z958" s="19">
        <f t="shared" si="212"/>
        <v>3426.3377777777778</v>
      </c>
      <c r="AA958" s="19">
        <f t="shared" si="213"/>
        <v>99363.662222222221</v>
      </c>
      <c r="AB958" s="19">
        <f t="shared" si="202"/>
        <v>6852.6666666666661</v>
      </c>
      <c r="AC958" s="19">
        <f t="shared" si="203"/>
        <v>92510.99555555555</v>
      </c>
      <c r="AD958" s="19">
        <f t="shared" si="204"/>
        <v>6852.6666666666661</v>
      </c>
      <c r="AE958" s="19">
        <f t="shared" si="205"/>
        <v>85658.328888888878</v>
      </c>
      <c r="AF958" s="19">
        <f t="shared" si="206"/>
        <v>6852.6666666666661</v>
      </c>
      <c r="AG958" s="19">
        <f t="shared" si="207"/>
        <v>78805.662222222207</v>
      </c>
      <c r="AH958" s="19">
        <f t="shared" si="208"/>
        <v>6852.6666666666661</v>
      </c>
      <c r="AI958" s="19">
        <f t="shared" si="209"/>
        <v>71952.995555555535</v>
      </c>
      <c r="AJ958" s="19">
        <f t="shared" si="210"/>
        <v>6852.6666666666661</v>
      </c>
      <c r="AK958" s="20">
        <f t="shared" si="211"/>
        <v>65100.328888888871</v>
      </c>
    </row>
    <row r="959" spans="2:37" s="3" customFormat="1" ht="42.75" hidden="1" customHeight="1" outlineLevel="1" x14ac:dyDescent="0.2">
      <c r="B959" s="15" t="s">
        <v>1293</v>
      </c>
      <c r="C959" s="16" t="s">
        <v>44</v>
      </c>
      <c r="D959" s="17">
        <v>180</v>
      </c>
      <c r="E959" s="10" t="s">
        <v>969</v>
      </c>
      <c r="F959" s="10" t="s">
        <v>86</v>
      </c>
      <c r="G959" s="21">
        <v>56217</v>
      </c>
      <c r="H959" s="18">
        <f>IFERROR(INDEX(#REF!,MATCH(G959,#REF!,0)),G959)</f>
        <v>56217</v>
      </c>
      <c r="I959" s="11"/>
      <c r="J959" s="11" t="s">
        <v>1221</v>
      </c>
      <c r="K959" s="11"/>
      <c r="L959" s="11" t="s">
        <v>1211</v>
      </c>
      <c r="M959" s="11" t="s">
        <v>1259</v>
      </c>
      <c r="N959" s="19">
        <v>100790</v>
      </c>
      <c r="O959" s="19">
        <v>100790</v>
      </c>
      <c r="P959" s="11"/>
      <c r="Q959" s="11"/>
      <c r="R959" s="13">
        <f t="shared" si="200"/>
        <v>0</v>
      </c>
      <c r="S959" s="19">
        <v>100790</v>
      </c>
      <c r="T959" s="22">
        <v>559.94000000000005</v>
      </c>
      <c r="U959" s="11"/>
      <c r="V959" s="19">
        <v>100790</v>
      </c>
      <c r="W959" s="22">
        <v>559.94000000000005</v>
      </c>
      <c r="X959" s="19">
        <v>100230.06</v>
      </c>
      <c r="Y959" s="19">
        <f t="shared" si="201"/>
        <v>559.94444444444446</v>
      </c>
      <c r="Z959" s="19">
        <f t="shared" si="212"/>
        <v>3359.6622222222222</v>
      </c>
      <c r="AA959" s="19">
        <f t="shared" si="213"/>
        <v>97430.337777777779</v>
      </c>
      <c r="AB959" s="19">
        <f t="shared" si="202"/>
        <v>6719.3333333333339</v>
      </c>
      <c r="AC959" s="19">
        <f t="shared" si="203"/>
        <v>90711.00444444445</v>
      </c>
      <c r="AD959" s="19">
        <f t="shared" si="204"/>
        <v>6719.3333333333339</v>
      </c>
      <c r="AE959" s="19">
        <f t="shared" si="205"/>
        <v>83991.671111111122</v>
      </c>
      <c r="AF959" s="19">
        <f t="shared" si="206"/>
        <v>6719.3333333333339</v>
      </c>
      <c r="AG959" s="19">
        <f t="shared" si="207"/>
        <v>77272.337777777793</v>
      </c>
      <c r="AH959" s="19">
        <f t="shared" si="208"/>
        <v>6719.3333333333339</v>
      </c>
      <c r="AI959" s="19">
        <f t="shared" si="209"/>
        <v>70553.004444444465</v>
      </c>
      <c r="AJ959" s="19">
        <f t="shared" si="210"/>
        <v>6719.3333333333339</v>
      </c>
      <c r="AK959" s="20">
        <f t="shared" si="211"/>
        <v>63833.671111111129</v>
      </c>
    </row>
    <row r="960" spans="2:37" s="3" customFormat="1" ht="42.75" hidden="1" customHeight="1" outlineLevel="1" x14ac:dyDescent="0.2">
      <c r="B960" s="15" t="s">
        <v>1294</v>
      </c>
      <c r="C960" s="16" t="s">
        <v>44</v>
      </c>
      <c r="D960" s="17">
        <v>180</v>
      </c>
      <c r="E960" s="10" t="s">
        <v>969</v>
      </c>
      <c r="F960" s="10" t="s">
        <v>86</v>
      </c>
      <c r="G960" s="21">
        <v>56218</v>
      </c>
      <c r="H960" s="18">
        <f>IFERROR(INDEX(#REF!,MATCH(G960,#REF!,0)),G960)</f>
        <v>56218</v>
      </c>
      <c r="I960" s="11"/>
      <c r="J960" s="11" t="s">
        <v>1221</v>
      </c>
      <c r="K960" s="11"/>
      <c r="L960" s="11" t="s">
        <v>1211</v>
      </c>
      <c r="M960" s="11" t="s">
        <v>1259</v>
      </c>
      <c r="N960" s="19">
        <v>108010</v>
      </c>
      <c r="O960" s="19">
        <v>108010</v>
      </c>
      <c r="P960" s="11"/>
      <c r="Q960" s="11"/>
      <c r="R960" s="13">
        <f t="shared" si="200"/>
        <v>0</v>
      </c>
      <c r="S960" s="19">
        <v>108010</v>
      </c>
      <c r="T960" s="22">
        <v>600.05999999999995</v>
      </c>
      <c r="U960" s="11"/>
      <c r="V960" s="19">
        <v>108010</v>
      </c>
      <c r="W960" s="22">
        <v>600.05999999999995</v>
      </c>
      <c r="X960" s="19">
        <v>107409.94</v>
      </c>
      <c r="Y960" s="19">
        <f t="shared" si="201"/>
        <v>600.05555555555554</v>
      </c>
      <c r="Z960" s="19">
        <f t="shared" si="212"/>
        <v>3600.3377777777778</v>
      </c>
      <c r="AA960" s="19">
        <f t="shared" si="213"/>
        <v>104409.66222222222</v>
      </c>
      <c r="AB960" s="19">
        <f t="shared" si="202"/>
        <v>7200.6666666666661</v>
      </c>
      <c r="AC960" s="19">
        <f t="shared" si="203"/>
        <v>97208.99555555555</v>
      </c>
      <c r="AD960" s="19">
        <f t="shared" si="204"/>
        <v>7200.6666666666661</v>
      </c>
      <c r="AE960" s="19">
        <f t="shared" si="205"/>
        <v>90008.328888888878</v>
      </c>
      <c r="AF960" s="19">
        <f t="shared" si="206"/>
        <v>7200.6666666666661</v>
      </c>
      <c r="AG960" s="19">
        <f t="shared" si="207"/>
        <v>82807.662222222207</v>
      </c>
      <c r="AH960" s="19">
        <f t="shared" si="208"/>
        <v>7200.6666666666661</v>
      </c>
      <c r="AI960" s="19">
        <f t="shared" si="209"/>
        <v>75606.995555555535</v>
      </c>
      <c r="AJ960" s="19">
        <f t="shared" si="210"/>
        <v>7200.6666666666661</v>
      </c>
      <c r="AK960" s="20">
        <f t="shared" si="211"/>
        <v>68406.328888888864</v>
      </c>
    </row>
    <row r="961" spans="2:37" s="3" customFormat="1" ht="42.75" hidden="1" customHeight="1" outlineLevel="1" x14ac:dyDescent="0.2">
      <c r="B961" s="15" t="s">
        <v>1295</v>
      </c>
      <c r="C961" s="16" t="s">
        <v>44</v>
      </c>
      <c r="D961" s="17">
        <v>180</v>
      </c>
      <c r="E961" s="10" t="s">
        <v>969</v>
      </c>
      <c r="F961" s="10" t="s">
        <v>86</v>
      </c>
      <c r="G961" s="21">
        <v>56219</v>
      </c>
      <c r="H961" s="18">
        <f>IFERROR(INDEX(#REF!,MATCH(G961,#REF!,0)),G961)</f>
        <v>56219</v>
      </c>
      <c r="I961" s="11"/>
      <c r="J961" s="11" t="s">
        <v>1221</v>
      </c>
      <c r="K961" s="11"/>
      <c r="L961" s="11" t="s">
        <v>1211</v>
      </c>
      <c r="M961" s="11" t="s">
        <v>1259</v>
      </c>
      <c r="N961" s="19">
        <v>102600</v>
      </c>
      <c r="O961" s="19">
        <v>102600</v>
      </c>
      <c r="P961" s="11"/>
      <c r="Q961" s="11"/>
      <c r="R961" s="13">
        <f t="shared" si="200"/>
        <v>0</v>
      </c>
      <c r="S961" s="19">
        <v>102600</v>
      </c>
      <c r="T961" s="22">
        <v>570</v>
      </c>
      <c r="U961" s="11"/>
      <c r="V961" s="19">
        <v>102600</v>
      </c>
      <c r="W961" s="22">
        <v>570</v>
      </c>
      <c r="X961" s="19">
        <v>102030</v>
      </c>
      <c r="Y961" s="19">
        <f t="shared" si="201"/>
        <v>570</v>
      </c>
      <c r="Z961" s="19">
        <f t="shared" si="212"/>
        <v>3420</v>
      </c>
      <c r="AA961" s="19">
        <f t="shared" si="213"/>
        <v>99180</v>
      </c>
      <c r="AB961" s="19">
        <f t="shared" si="202"/>
        <v>6840</v>
      </c>
      <c r="AC961" s="19">
        <f t="shared" si="203"/>
        <v>92340</v>
      </c>
      <c r="AD961" s="19">
        <f t="shared" si="204"/>
        <v>6840</v>
      </c>
      <c r="AE961" s="19">
        <f t="shared" si="205"/>
        <v>85500</v>
      </c>
      <c r="AF961" s="19">
        <f t="shared" si="206"/>
        <v>6840</v>
      </c>
      <c r="AG961" s="19">
        <f t="shared" si="207"/>
        <v>78660</v>
      </c>
      <c r="AH961" s="19">
        <f t="shared" si="208"/>
        <v>6840</v>
      </c>
      <c r="AI961" s="19">
        <f t="shared" si="209"/>
        <v>71820</v>
      </c>
      <c r="AJ961" s="19">
        <f t="shared" si="210"/>
        <v>6840</v>
      </c>
      <c r="AK961" s="20">
        <f t="shared" si="211"/>
        <v>64980</v>
      </c>
    </row>
    <row r="962" spans="2:37" s="3" customFormat="1" ht="42.75" hidden="1" customHeight="1" outlineLevel="1" x14ac:dyDescent="0.2">
      <c r="B962" s="15" t="s">
        <v>1296</v>
      </c>
      <c r="C962" s="16" t="s">
        <v>44</v>
      </c>
      <c r="D962" s="17">
        <v>180</v>
      </c>
      <c r="E962" s="10" t="s">
        <v>969</v>
      </c>
      <c r="F962" s="10" t="s">
        <v>86</v>
      </c>
      <c r="G962" s="21">
        <v>56220</v>
      </c>
      <c r="H962" s="18">
        <f>IFERROR(INDEX(#REF!,MATCH(G962,#REF!,0)),G962)</f>
        <v>56220</v>
      </c>
      <c r="I962" s="11"/>
      <c r="J962" s="11" t="s">
        <v>1221</v>
      </c>
      <c r="K962" s="11"/>
      <c r="L962" s="11" t="s">
        <v>1211</v>
      </c>
      <c r="M962" s="11" t="s">
        <v>1259</v>
      </c>
      <c r="N962" s="19">
        <v>107060</v>
      </c>
      <c r="O962" s="19">
        <v>107060</v>
      </c>
      <c r="P962" s="11"/>
      <c r="Q962" s="11"/>
      <c r="R962" s="13">
        <f t="shared" si="200"/>
        <v>0</v>
      </c>
      <c r="S962" s="19">
        <v>107060</v>
      </c>
      <c r="T962" s="22">
        <v>594.78</v>
      </c>
      <c r="U962" s="11"/>
      <c r="V962" s="19">
        <v>107060</v>
      </c>
      <c r="W962" s="22">
        <v>594.78</v>
      </c>
      <c r="X962" s="19">
        <v>106465.22</v>
      </c>
      <c r="Y962" s="19">
        <f t="shared" si="201"/>
        <v>594.77777777777783</v>
      </c>
      <c r="Z962" s="19">
        <f t="shared" si="212"/>
        <v>3568.6688888888893</v>
      </c>
      <c r="AA962" s="19">
        <f t="shared" si="213"/>
        <v>103491.33111111111</v>
      </c>
      <c r="AB962" s="19">
        <f t="shared" si="202"/>
        <v>7137.3333333333339</v>
      </c>
      <c r="AC962" s="19">
        <f t="shared" si="203"/>
        <v>96353.997777777782</v>
      </c>
      <c r="AD962" s="19">
        <f t="shared" si="204"/>
        <v>7137.3333333333339</v>
      </c>
      <c r="AE962" s="19">
        <f t="shared" si="205"/>
        <v>89216.664444444454</v>
      </c>
      <c r="AF962" s="19">
        <f t="shared" si="206"/>
        <v>7137.3333333333339</v>
      </c>
      <c r="AG962" s="19">
        <f t="shared" si="207"/>
        <v>82079.331111111125</v>
      </c>
      <c r="AH962" s="19">
        <f t="shared" si="208"/>
        <v>7137.3333333333339</v>
      </c>
      <c r="AI962" s="19">
        <f t="shared" si="209"/>
        <v>74941.997777777797</v>
      </c>
      <c r="AJ962" s="19">
        <f t="shared" si="210"/>
        <v>7137.3333333333339</v>
      </c>
      <c r="AK962" s="20">
        <f t="shared" si="211"/>
        <v>67804.664444444468</v>
      </c>
    </row>
    <row r="963" spans="2:37" s="3" customFormat="1" ht="42.75" hidden="1" customHeight="1" outlineLevel="1" x14ac:dyDescent="0.2">
      <c r="B963" s="15" t="s">
        <v>1297</v>
      </c>
      <c r="C963" s="16" t="s">
        <v>44</v>
      </c>
      <c r="D963" s="17">
        <v>180</v>
      </c>
      <c r="E963" s="10" t="s">
        <v>969</v>
      </c>
      <c r="F963" s="10" t="s">
        <v>86</v>
      </c>
      <c r="G963" s="21">
        <v>56222</v>
      </c>
      <c r="H963" s="18">
        <f>IFERROR(INDEX(#REF!,MATCH(G963,#REF!,0)),G963)</f>
        <v>56222</v>
      </c>
      <c r="I963" s="11"/>
      <c r="J963" s="11" t="s">
        <v>1221</v>
      </c>
      <c r="K963" s="11"/>
      <c r="L963" s="11" t="s">
        <v>1211</v>
      </c>
      <c r="M963" s="11" t="s">
        <v>1259</v>
      </c>
      <c r="N963" s="19">
        <v>130410</v>
      </c>
      <c r="O963" s="19">
        <v>130410</v>
      </c>
      <c r="P963" s="11"/>
      <c r="Q963" s="11"/>
      <c r="R963" s="13">
        <f t="shared" si="200"/>
        <v>0</v>
      </c>
      <c r="S963" s="19">
        <v>130410</v>
      </c>
      <c r="T963" s="22">
        <v>724.5</v>
      </c>
      <c r="U963" s="11"/>
      <c r="V963" s="19">
        <v>130410</v>
      </c>
      <c r="W963" s="22">
        <v>724.5</v>
      </c>
      <c r="X963" s="19">
        <v>129685.5</v>
      </c>
      <c r="Y963" s="19">
        <f t="shared" si="201"/>
        <v>724.5</v>
      </c>
      <c r="Z963" s="19">
        <f t="shared" si="212"/>
        <v>4347</v>
      </c>
      <c r="AA963" s="19">
        <f t="shared" si="213"/>
        <v>126063</v>
      </c>
      <c r="AB963" s="19">
        <f t="shared" si="202"/>
        <v>8694</v>
      </c>
      <c r="AC963" s="19">
        <f t="shared" si="203"/>
        <v>117369</v>
      </c>
      <c r="AD963" s="19">
        <f t="shared" si="204"/>
        <v>8694</v>
      </c>
      <c r="AE963" s="19">
        <f t="shared" si="205"/>
        <v>108675</v>
      </c>
      <c r="AF963" s="19">
        <f t="shared" si="206"/>
        <v>8694</v>
      </c>
      <c r="AG963" s="19">
        <f t="shared" si="207"/>
        <v>99981</v>
      </c>
      <c r="AH963" s="19">
        <f t="shared" si="208"/>
        <v>8694</v>
      </c>
      <c r="AI963" s="19">
        <f t="shared" si="209"/>
        <v>91287</v>
      </c>
      <c r="AJ963" s="19">
        <f t="shared" si="210"/>
        <v>8694</v>
      </c>
      <c r="AK963" s="20">
        <f t="shared" si="211"/>
        <v>82593</v>
      </c>
    </row>
    <row r="964" spans="2:37" s="3" customFormat="1" ht="42.75" hidden="1" customHeight="1" outlineLevel="1" x14ac:dyDescent="0.2">
      <c r="B964" s="15" t="s">
        <v>1298</v>
      </c>
      <c r="C964" s="16" t="s">
        <v>44</v>
      </c>
      <c r="D964" s="17">
        <v>180</v>
      </c>
      <c r="E964" s="10" t="s">
        <v>969</v>
      </c>
      <c r="F964" s="10" t="s">
        <v>86</v>
      </c>
      <c r="G964" s="21">
        <v>56224</v>
      </c>
      <c r="H964" s="18">
        <f>IFERROR(INDEX(#REF!,MATCH(G964,#REF!,0)),G964)</f>
        <v>56224</v>
      </c>
      <c r="I964" s="11"/>
      <c r="J964" s="11" t="s">
        <v>1221</v>
      </c>
      <c r="K964" s="11"/>
      <c r="L964" s="11" t="s">
        <v>1211</v>
      </c>
      <c r="M964" s="11" t="s">
        <v>1259</v>
      </c>
      <c r="N964" s="19">
        <v>491360</v>
      </c>
      <c r="O964" s="19">
        <v>491360</v>
      </c>
      <c r="P964" s="11"/>
      <c r="Q964" s="11"/>
      <c r="R964" s="13">
        <f t="shared" si="200"/>
        <v>0</v>
      </c>
      <c r="S964" s="19">
        <v>491360</v>
      </c>
      <c r="T964" s="19">
        <v>2729.78</v>
      </c>
      <c r="U964" s="11"/>
      <c r="V964" s="19">
        <v>491360</v>
      </c>
      <c r="W964" s="19">
        <v>2729.78</v>
      </c>
      <c r="X964" s="19">
        <v>488630.22</v>
      </c>
      <c r="Y964" s="19">
        <f t="shared" si="201"/>
        <v>2729.7777777777778</v>
      </c>
      <c r="Z964" s="19">
        <f t="shared" si="212"/>
        <v>16378.668888888889</v>
      </c>
      <c r="AA964" s="19">
        <f t="shared" si="213"/>
        <v>474981.3311111111</v>
      </c>
      <c r="AB964" s="19">
        <f t="shared" si="202"/>
        <v>32757.333333333336</v>
      </c>
      <c r="AC964" s="19">
        <f t="shared" si="203"/>
        <v>442223.99777777778</v>
      </c>
      <c r="AD964" s="19">
        <f t="shared" si="204"/>
        <v>32757.333333333336</v>
      </c>
      <c r="AE964" s="19">
        <f t="shared" si="205"/>
        <v>409466.66444444447</v>
      </c>
      <c r="AF964" s="19">
        <f t="shared" si="206"/>
        <v>32757.333333333336</v>
      </c>
      <c r="AG964" s="19">
        <f t="shared" si="207"/>
        <v>376709.33111111115</v>
      </c>
      <c r="AH964" s="19">
        <f t="shared" si="208"/>
        <v>32757.333333333336</v>
      </c>
      <c r="AI964" s="19">
        <f t="shared" si="209"/>
        <v>343951.99777777784</v>
      </c>
      <c r="AJ964" s="19">
        <f t="shared" si="210"/>
        <v>32757.333333333336</v>
      </c>
      <c r="AK964" s="20">
        <f t="shared" si="211"/>
        <v>311194.66444444453</v>
      </c>
    </row>
    <row r="965" spans="2:37" s="3" customFormat="1" ht="42.75" hidden="1" customHeight="1" outlineLevel="1" x14ac:dyDescent="0.2">
      <c r="B965" s="15" t="s">
        <v>1299</v>
      </c>
      <c r="C965" s="16" t="s">
        <v>44</v>
      </c>
      <c r="D965" s="17">
        <v>180</v>
      </c>
      <c r="E965" s="10" t="s">
        <v>969</v>
      </c>
      <c r="F965" s="10" t="s">
        <v>86</v>
      </c>
      <c r="G965" s="21">
        <v>56227</v>
      </c>
      <c r="H965" s="18">
        <f>IFERROR(INDEX(#REF!,MATCH(G965,#REF!,0)),G965)</f>
        <v>56227</v>
      </c>
      <c r="I965" s="11"/>
      <c r="J965" s="11" t="s">
        <v>1221</v>
      </c>
      <c r="K965" s="11"/>
      <c r="L965" s="11" t="s">
        <v>1211</v>
      </c>
      <c r="M965" s="11" t="s">
        <v>1259</v>
      </c>
      <c r="N965" s="19">
        <v>101000</v>
      </c>
      <c r="O965" s="19">
        <v>101000</v>
      </c>
      <c r="P965" s="11"/>
      <c r="Q965" s="11"/>
      <c r="R965" s="13">
        <f t="shared" si="200"/>
        <v>0</v>
      </c>
      <c r="S965" s="19">
        <v>101000</v>
      </c>
      <c r="T965" s="22">
        <v>561.11</v>
      </c>
      <c r="U965" s="11"/>
      <c r="V965" s="19">
        <v>101000</v>
      </c>
      <c r="W965" s="22">
        <v>561.11</v>
      </c>
      <c r="X965" s="19">
        <v>100438.89</v>
      </c>
      <c r="Y965" s="19">
        <f t="shared" si="201"/>
        <v>561.11111111111109</v>
      </c>
      <c r="Z965" s="19">
        <f t="shared" si="212"/>
        <v>3366.6655555555558</v>
      </c>
      <c r="AA965" s="19">
        <f t="shared" si="213"/>
        <v>97633.334444444437</v>
      </c>
      <c r="AB965" s="19">
        <f t="shared" si="202"/>
        <v>6733.333333333333</v>
      </c>
      <c r="AC965" s="19">
        <f t="shared" si="203"/>
        <v>90900.001111111109</v>
      </c>
      <c r="AD965" s="19">
        <f t="shared" si="204"/>
        <v>6733.333333333333</v>
      </c>
      <c r="AE965" s="19">
        <f t="shared" si="205"/>
        <v>84166.66777777778</v>
      </c>
      <c r="AF965" s="19">
        <f t="shared" si="206"/>
        <v>6733.333333333333</v>
      </c>
      <c r="AG965" s="19">
        <f t="shared" si="207"/>
        <v>77433.334444444452</v>
      </c>
      <c r="AH965" s="19">
        <f t="shared" si="208"/>
        <v>6733.333333333333</v>
      </c>
      <c r="AI965" s="19">
        <f t="shared" si="209"/>
        <v>70700.001111111123</v>
      </c>
      <c r="AJ965" s="19">
        <f t="shared" si="210"/>
        <v>6733.333333333333</v>
      </c>
      <c r="AK965" s="20">
        <f t="shared" si="211"/>
        <v>63966.667777777788</v>
      </c>
    </row>
    <row r="966" spans="2:37" s="3" customFormat="1" ht="42.75" hidden="1" customHeight="1" outlineLevel="1" x14ac:dyDescent="0.2">
      <c r="B966" s="15" t="s">
        <v>1300</v>
      </c>
      <c r="C966" s="16" t="s">
        <v>44</v>
      </c>
      <c r="D966" s="17">
        <v>180</v>
      </c>
      <c r="E966" s="10" t="s">
        <v>969</v>
      </c>
      <c r="F966" s="10" t="s">
        <v>86</v>
      </c>
      <c r="G966" s="21">
        <v>56228</v>
      </c>
      <c r="H966" s="18">
        <f>IFERROR(INDEX(#REF!,MATCH(G966,#REF!,0)),G966)</f>
        <v>56228</v>
      </c>
      <c r="I966" s="11"/>
      <c r="J966" s="11" t="s">
        <v>1221</v>
      </c>
      <c r="K966" s="11"/>
      <c r="L966" s="11" t="s">
        <v>1211</v>
      </c>
      <c r="M966" s="11" t="s">
        <v>1259</v>
      </c>
      <c r="N966" s="19">
        <v>169900</v>
      </c>
      <c r="O966" s="19">
        <v>169900</v>
      </c>
      <c r="P966" s="11"/>
      <c r="Q966" s="11"/>
      <c r="R966" s="13">
        <f t="shared" si="200"/>
        <v>0</v>
      </c>
      <c r="S966" s="19">
        <v>169900</v>
      </c>
      <c r="T966" s="22">
        <v>943.89</v>
      </c>
      <c r="U966" s="11"/>
      <c r="V966" s="19">
        <v>169900</v>
      </c>
      <c r="W966" s="22">
        <v>943.89</v>
      </c>
      <c r="X966" s="19">
        <v>168956.11</v>
      </c>
      <c r="Y966" s="19">
        <f t="shared" si="201"/>
        <v>943.88888888888891</v>
      </c>
      <c r="Z966" s="19">
        <f t="shared" si="212"/>
        <v>5663.3344444444447</v>
      </c>
      <c r="AA966" s="19">
        <f t="shared" si="213"/>
        <v>164236.66555555555</v>
      </c>
      <c r="AB966" s="19">
        <f t="shared" si="202"/>
        <v>11326.666666666668</v>
      </c>
      <c r="AC966" s="19">
        <f t="shared" si="203"/>
        <v>152909.99888888889</v>
      </c>
      <c r="AD966" s="19">
        <f t="shared" si="204"/>
        <v>11326.666666666668</v>
      </c>
      <c r="AE966" s="19">
        <f t="shared" si="205"/>
        <v>141583.33222222223</v>
      </c>
      <c r="AF966" s="19">
        <f t="shared" si="206"/>
        <v>11326.666666666668</v>
      </c>
      <c r="AG966" s="19">
        <f t="shared" si="207"/>
        <v>130256.66555555556</v>
      </c>
      <c r="AH966" s="19">
        <f t="shared" si="208"/>
        <v>11326.666666666668</v>
      </c>
      <c r="AI966" s="19">
        <f t="shared" si="209"/>
        <v>118929.99888888889</v>
      </c>
      <c r="AJ966" s="19">
        <f t="shared" si="210"/>
        <v>11326.666666666668</v>
      </c>
      <c r="AK966" s="20">
        <f t="shared" si="211"/>
        <v>107603.33222222222</v>
      </c>
    </row>
    <row r="967" spans="2:37" s="3" customFormat="1" ht="42.75" hidden="1" customHeight="1" outlineLevel="1" x14ac:dyDescent="0.2">
      <c r="B967" s="15" t="s">
        <v>1301</v>
      </c>
      <c r="C967" s="16" t="s">
        <v>44</v>
      </c>
      <c r="D967" s="17">
        <v>180</v>
      </c>
      <c r="E967" s="10" t="s">
        <v>969</v>
      </c>
      <c r="F967" s="10" t="s">
        <v>86</v>
      </c>
      <c r="G967" s="21">
        <v>56229</v>
      </c>
      <c r="H967" s="18">
        <f>IFERROR(INDEX(#REF!,MATCH(G967,#REF!,0)),G967)</f>
        <v>56229</v>
      </c>
      <c r="I967" s="11"/>
      <c r="J967" s="11" t="s">
        <v>1221</v>
      </c>
      <c r="K967" s="11"/>
      <c r="L967" s="11" t="s">
        <v>1211</v>
      </c>
      <c r="M967" s="11" t="s">
        <v>1259</v>
      </c>
      <c r="N967" s="19">
        <v>203950</v>
      </c>
      <c r="O967" s="19">
        <v>203950</v>
      </c>
      <c r="P967" s="11"/>
      <c r="Q967" s="11"/>
      <c r="R967" s="13">
        <f t="shared" si="200"/>
        <v>0</v>
      </c>
      <c r="S967" s="19">
        <v>203950</v>
      </c>
      <c r="T967" s="19">
        <v>1133.06</v>
      </c>
      <c r="U967" s="11"/>
      <c r="V967" s="19">
        <v>203950</v>
      </c>
      <c r="W967" s="19">
        <v>1133.06</v>
      </c>
      <c r="X967" s="19">
        <v>202816.94</v>
      </c>
      <c r="Y967" s="19">
        <f t="shared" si="201"/>
        <v>1133.0555555555557</v>
      </c>
      <c r="Z967" s="19">
        <f t="shared" si="212"/>
        <v>6798.3377777777787</v>
      </c>
      <c r="AA967" s="19">
        <f t="shared" si="213"/>
        <v>197151.66222222222</v>
      </c>
      <c r="AB967" s="19">
        <f t="shared" si="202"/>
        <v>13596.666666666668</v>
      </c>
      <c r="AC967" s="19">
        <f t="shared" si="203"/>
        <v>183554.99555555556</v>
      </c>
      <c r="AD967" s="19">
        <f t="shared" si="204"/>
        <v>13596.666666666668</v>
      </c>
      <c r="AE967" s="19">
        <f t="shared" si="205"/>
        <v>169958.32888888891</v>
      </c>
      <c r="AF967" s="19">
        <f t="shared" si="206"/>
        <v>13596.666666666668</v>
      </c>
      <c r="AG967" s="19">
        <f t="shared" si="207"/>
        <v>156361.66222222225</v>
      </c>
      <c r="AH967" s="19">
        <f t="shared" si="208"/>
        <v>13596.666666666668</v>
      </c>
      <c r="AI967" s="19">
        <f t="shared" si="209"/>
        <v>142764.99555555559</v>
      </c>
      <c r="AJ967" s="19">
        <f t="shared" si="210"/>
        <v>13596.666666666668</v>
      </c>
      <c r="AK967" s="20">
        <f t="shared" si="211"/>
        <v>129168.32888888892</v>
      </c>
    </row>
    <row r="968" spans="2:37" s="3" customFormat="1" ht="42.75" hidden="1" customHeight="1" outlineLevel="1" x14ac:dyDescent="0.2">
      <c r="B968" s="15" t="s">
        <v>1302</v>
      </c>
      <c r="C968" s="16" t="s">
        <v>44</v>
      </c>
      <c r="D968" s="17">
        <v>180</v>
      </c>
      <c r="E968" s="10" t="s">
        <v>969</v>
      </c>
      <c r="F968" s="10" t="s">
        <v>86</v>
      </c>
      <c r="G968" s="21">
        <v>56232</v>
      </c>
      <c r="H968" s="18">
        <f>IFERROR(INDEX(#REF!,MATCH(G968,#REF!,0)),G968)</f>
        <v>56232</v>
      </c>
      <c r="I968" s="11"/>
      <c r="J968" s="11" t="s">
        <v>1221</v>
      </c>
      <c r="K968" s="11"/>
      <c r="L968" s="11" t="s">
        <v>1211</v>
      </c>
      <c r="M968" s="11" t="s">
        <v>1259</v>
      </c>
      <c r="N968" s="19">
        <v>101130</v>
      </c>
      <c r="O968" s="19">
        <v>101130</v>
      </c>
      <c r="P968" s="11"/>
      <c r="Q968" s="11"/>
      <c r="R968" s="13">
        <f t="shared" si="200"/>
        <v>0</v>
      </c>
      <c r="S968" s="19">
        <v>101130</v>
      </c>
      <c r="T968" s="22">
        <v>561.83000000000004</v>
      </c>
      <c r="U968" s="11"/>
      <c r="V968" s="19">
        <v>101130</v>
      </c>
      <c r="W968" s="22">
        <v>561.83000000000004</v>
      </c>
      <c r="X968" s="19">
        <v>100568.17</v>
      </c>
      <c r="Y968" s="19">
        <f t="shared" si="201"/>
        <v>561.83333333333337</v>
      </c>
      <c r="Z968" s="19">
        <f t="shared" si="212"/>
        <v>3370.9966666666669</v>
      </c>
      <c r="AA968" s="19">
        <f t="shared" si="213"/>
        <v>97759.003333333327</v>
      </c>
      <c r="AB968" s="19">
        <f t="shared" si="202"/>
        <v>6742</v>
      </c>
      <c r="AC968" s="19">
        <f t="shared" si="203"/>
        <v>91017.003333333327</v>
      </c>
      <c r="AD968" s="19">
        <f t="shared" si="204"/>
        <v>6742</v>
      </c>
      <c r="AE968" s="19">
        <f t="shared" si="205"/>
        <v>84275.003333333327</v>
      </c>
      <c r="AF968" s="19">
        <f t="shared" si="206"/>
        <v>6742</v>
      </c>
      <c r="AG968" s="19">
        <f t="shared" si="207"/>
        <v>77533.003333333327</v>
      </c>
      <c r="AH968" s="19">
        <f t="shared" si="208"/>
        <v>6742</v>
      </c>
      <c r="AI968" s="19">
        <f t="shared" si="209"/>
        <v>70791.003333333327</v>
      </c>
      <c r="AJ968" s="19">
        <f t="shared" si="210"/>
        <v>6742</v>
      </c>
      <c r="AK968" s="20">
        <f t="shared" si="211"/>
        <v>64049.003333333327</v>
      </c>
    </row>
    <row r="969" spans="2:37" s="3" customFormat="1" ht="42.75" hidden="1" customHeight="1" outlineLevel="1" x14ac:dyDescent="0.2">
      <c r="B969" s="15" t="s">
        <v>1303</v>
      </c>
      <c r="C969" s="16" t="s">
        <v>44</v>
      </c>
      <c r="D969" s="17">
        <v>180</v>
      </c>
      <c r="E969" s="10" t="s">
        <v>969</v>
      </c>
      <c r="F969" s="10" t="s">
        <v>86</v>
      </c>
      <c r="G969" s="21">
        <v>56234</v>
      </c>
      <c r="H969" s="18">
        <f>IFERROR(INDEX(#REF!,MATCH(G969,#REF!,0)),G969)</f>
        <v>56234</v>
      </c>
      <c r="I969" s="11"/>
      <c r="J969" s="11" t="s">
        <v>1221</v>
      </c>
      <c r="K969" s="11"/>
      <c r="L969" s="11" t="s">
        <v>1211</v>
      </c>
      <c r="M969" s="11" t="s">
        <v>1259</v>
      </c>
      <c r="N969" s="19">
        <v>101960</v>
      </c>
      <c r="O969" s="19">
        <v>101960</v>
      </c>
      <c r="P969" s="11"/>
      <c r="Q969" s="11"/>
      <c r="R969" s="13">
        <f t="shared" si="200"/>
        <v>0</v>
      </c>
      <c r="S969" s="19">
        <v>101960</v>
      </c>
      <c r="T969" s="22">
        <v>566.44000000000005</v>
      </c>
      <c r="U969" s="11"/>
      <c r="V969" s="19">
        <v>101960</v>
      </c>
      <c r="W969" s="22">
        <v>566.44000000000005</v>
      </c>
      <c r="X969" s="19">
        <v>101393.56</v>
      </c>
      <c r="Y969" s="19">
        <f t="shared" si="201"/>
        <v>566.44444444444446</v>
      </c>
      <c r="Z969" s="19">
        <f t="shared" si="212"/>
        <v>3398.6622222222222</v>
      </c>
      <c r="AA969" s="19">
        <f t="shared" si="213"/>
        <v>98561.337777777779</v>
      </c>
      <c r="AB969" s="19">
        <f t="shared" si="202"/>
        <v>6797.3333333333339</v>
      </c>
      <c r="AC969" s="19">
        <f t="shared" si="203"/>
        <v>91764.00444444445</v>
      </c>
      <c r="AD969" s="19">
        <f t="shared" si="204"/>
        <v>6797.3333333333339</v>
      </c>
      <c r="AE969" s="19">
        <f t="shared" si="205"/>
        <v>84966.671111111122</v>
      </c>
      <c r="AF969" s="19">
        <f t="shared" si="206"/>
        <v>6797.3333333333339</v>
      </c>
      <c r="AG969" s="19">
        <f t="shared" si="207"/>
        <v>78169.337777777793</v>
      </c>
      <c r="AH969" s="19">
        <f t="shared" si="208"/>
        <v>6797.3333333333339</v>
      </c>
      <c r="AI969" s="19">
        <f t="shared" si="209"/>
        <v>71372.004444444465</v>
      </c>
      <c r="AJ969" s="19">
        <f t="shared" si="210"/>
        <v>6797.3333333333339</v>
      </c>
      <c r="AK969" s="20">
        <f t="shared" si="211"/>
        <v>64574.671111111129</v>
      </c>
    </row>
    <row r="970" spans="2:37" s="3" customFormat="1" ht="42.75" hidden="1" customHeight="1" outlineLevel="1" x14ac:dyDescent="0.2">
      <c r="B970" s="15" t="s">
        <v>1304</v>
      </c>
      <c r="C970" s="16" t="s">
        <v>44</v>
      </c>
      <c r="D970" s="17">
        <v>180</v>
      </c>
      <c r="E970" s="10" t="s">
        <v>969</v>
      </c>
      <c r="F970" s="10" t="s">
        <v>86</v>
      </c>
      <c r="G970" s="21">
        <v>56235</v>
      </c>
      <c r="H970" s="18">
        <f>IFERROR(INDEX(#REF!,MATCH(G970,#REF!,0)),G970)</f>
        <v>56235</v>
      </c>
      <c r="I970" s="11"/>
      <c r="J970" s="11" t="s">
        <v>1221</v>
      </c>
      <c r="K970" s="11"/>
      <c r="L970" s="11" t="s">
        <v>1211</v>
      </c>
      <c r="M970" s="11" t="s">
        <v>1259</v>
      </c>
      <c r="N970" s="19">
        <v>101520</v>
      </c>
      <c r="O970" s="19">
        <v>101520</v>
      </c>
      <c r="P970" s="11"/>
      <c r="Q970" s="11"/>
      <c r="R970" s="13">
        <f t="shared" si="200"/>
        <v>0</v>
      </c>
      <c r="S970" s="19">
        <v>101520</v>
      </c>
      <c r="T970" s="22">
        <v>564</v>
      </c>
      <c r="U970" s="11"/>
      <c r="V970" s="19">
        <v>101520</v>
      </c>
      <c r="W970" s="22">
        <v>564</v>
      </c>
      <c r="X970" s="19">
        <v>100956</v>
      </c>
      <c r="Y970" s="19">
        <f t="shared" si="201"/>
        <v>564</v>
      </c>
      <c r="Z970" s="19">
        <f t="shared" si="212"/>
        <v>3384</v>
      </c>
      <c r="AA970" s="19">
        <f t="shared" si="213"/>
        <v>98136</v>
      </c>
      <c r="AB970" s="19">
        <f t="shared" si="202"/>
        <v>6768</v>
      </c>
      <c r="AC970" s="19">
        <f t="shared" si="203"/>
        <v>91368</v>
      </c>
      <c r="AD970" s="19">
        <f t="shared" si="204"/>
        <v>6768</v>
      </c>
      <c r="AE970" s="19">
        <f t="shared" si="205"/>
        <v>84600</v>
      </c>
      <c r="AF970" s="19">
        <f t="shared" si="206"/>
        <v>6768</v>
      </c>
      <c r="AG970" s="19">
        <f t="shared" si="207"/>
        <v>77832</v>
      </c>
      <c r="AH970" s="19">
        <f t="shared" si="208"/>
        <v>6768</v>
      </c>
      <c r="AI970" s="19">
        <f t="shared" si="209"/>
        <v>71064</v>
      </c>
      <c r="AJ970" s="19">
        <f t="shared" si="210"/>
        <v>6768</v>
      </c>
      <c r="AK970" s="20">
        <f t="shared" si="211"/>
        <v>64296</v>
      </c>
    </row>
    <row r="971" spans="2:37" s="3" customFormat="1" ht="42.75" hidden="1" customHeight="1" outlineLevel="1" x14ac:dyDescent="0.2">
      <c r="B971" s="15" t="s">
        <v>1305</v>
      </c>
      <c r="C971" s="16" t="s">
        <v>44</v>
      </c>
      <c r="D971" s="17">
        <v>180</v>
      </c>
      <c r="E971" s="10" t="s">
        <v>969</v>
      </c>
      <c r="F971" s="10" t="s">
        <v>86</v>
      </c>
      <c r="G971" s="21">
        <v>56241</v>
      </c>
      <c r="H971" s="18">
        <f>IFERROR(INDEX(#REF!,MATCH(G971,#REF!,0)),G971)</f>
        <v>56241</v>
      </c>
      <c r="I971" s="11"/>
      <c r="J971" s="11" t="s">
        <v>1221</v>
      </c>
      <c r="K971" s="11"/>
      <c r="L971" s="11" t="s">
        <v>1211</v>
      </c>
      <c r="M971" s="11" t="s">
        <v>1259</v>
      </c>
      <c r="N971" s="19">
        <v>102470</v>
      </c>
      <c r="O971" s="19">
        <v>102470</v>
      </c>
      <c r="P971" s="11"/>
      <c r="Q971" s="11"/>
      <c r="R971" s="13">
        <f t="shared" ref="R971:R1034" si="214">P971-Q971</f>
        <v>0</v>
      </c>
      <c r="S971" s="19">
        <v>102470</v>
      </c>
      <c r="T971" s="22">
        <v>569.28</v>
      </c>
      <c r="U971" s="11"/>
      <c r="V971" s="19">
        <v>102470</v>
      </c>
      <c r="W971" s="22">
        <v>569.28</v>
      </c>
      <c r="X971" s="19">
        <v>101900.72</v>
      </c>
      <c r="Y971" s="19">
        <f t="shared" ref="Y971:Y1034" si="215">O971/D971</f>
        <v>569.27777777777783</v>
      </c>
      <c r="Z971" s="19">
        <f t="shared" si="212"/>
        <v>3415.6688888888893</v>
      </c>
      <c r="AA971" s="19">
        <f t="shared" si="213"/>
        <v>99054.331111111111</v>
      </c>
      <c r="AB971" s="19">
        <f t="shared" si="202"/>
        <v>6831.3333333333339</v>
      </c>
      <c r="AC971" s="19">
        <f t="shared" si="203"/>
        <v>92222.997777777782</v>
      </c>
      <c r="AD971" s="19">
        <f t="shared" si="204"/>
        <v>6831.3333333333339</v>
      </c>
      <c r="AE971" s="19">
        <f t="shared" si="205"/>
        <v>85391.664444444454</v>
      </c>
      <c r="AF971" s="19">
        <f t="shared" si="206"/>
        <v>6831.3333333333339</v>
      </c>
      <c r="AG971" s="19">
        <f t="shared" si="207"/>
        <v>78560.331111111125</v>
      </c>
      <c r="AH971" s="19">
        <f t="shared" si="208"/>
        <v>6831.3333333333339</v>
      </c>
      <c r="AI971" s="19">
        <f t="shared" si="209"/>
        <v>71728.997777777797</v>
      </c>
      <c r="AJ971" s="19">
        <f t="shared" si="210"/>
        <v>6831.3333333333339</v>
      </c>
      <c r="AK971" s="20">
        <f t="shared" si="211"/>
        <v>64897.664444444461</v>
      </c>
    </row>
    <row r="972" spans="2:37" s="3" customFormat="1" ht="42.75" hidden="1" customHeight="1" outlineLevel="1" x14ac:dyDescent="0.2">
      <c r="B972" s="15" t="s">
        <v>1306</v>
      </c>
      <c r="C972" s="16" t="s">
        <v>44</v>
      </c>
      <c r="D972" s="17">
        <v>180</v>
      </c>
      <c r="E972" s="10" t="s">
        <v>969</v>
      </c>
      <c r="F972" s="10" t="s">
        <v>86</v>
      </c>
      <c r="G972" s="21">
        <v>56242</v>
      </c>
      <c r="H972" s="18">
        <f>IFERROR(INDEX(#REF!,MATCH(G972,#REF!,0)),G972)</f>
        <v>56242</v>
      </c>
      <c r="I972" s="11"/>
      <c r="J972" s="11" t="s">
        <v>1221</v>
      </c>
      <c r="K972" s="11"/>
      <c r="L972" s="11" t="s">
        <v>1211</v>
      </c>
      <c r="M972" s="11" t="s">
        <v>1259</v>
      </c>
      <c r="N972" s="19">
        <v>258020</v>
      </c>
      <c r="O972" s="19">
        <v>258020</v>
      </c>
      <c r="P972" s="11"/>
      <c r="Q972" s="11"/>
      <c r="R972" s="13">
        <f t="shared" si="214"/>
        <v>0</v>
      </c>
      <c r="S972" s="19">
        <v>258020</v>
      </c>
      <c r="T972" s="19">
        <v>1433.44</v>
      </c>
      <c r="U972" s="11"/>
      <c r="V972" s="19">
        <v>258020</v>
      </c>
      <c r="W972" s="19">
        <v>1433.44</v>
      </c>
      <c r="X972" s="19">
        <v>256586.56</v>
      </c>
      <c r="Y972" s="19">
        <f t="shared" si="215"/>
        <v>1433.4444444444443</v>
      </c>
      <c r="Z972" s="19">
        <f t="shared" si="212"/>
        <v>8600.6622222222213</v>
      </c>
      <c r="AA972" s="19">
        <f t="shared" si="213"/>
        <v>249419.33777777778</v>
      </c>
      <c r="AB972" s="19">
        <f t="shared" ref="AB972:AB1035" si="216">MIN(AA972,Y972*12)</f>
        <v>17201.333333333332</v>
      </c>
      <c r="AC972" s="19">
        <f t="shared" ref="AC972:AC1035" si="217">AA972-AB972</f>
        <v>232218.00444444444</v>
      </c>
      <c r="AD972" s="19">
        <f t="shared" ref="AD972:AD1035" si="218">MIN(AB972,AC972)</f>
        <v>17201.333333333332</v>
      </c>
      <c r="AE972" s="19">
        <f t="shared" ref="AE972:AE1035" si="219">AC972-AD972</f>
        <v>215016.67111111109</v>
      </c>
      <c r="AF972" s="19">
        <f t="shared" ref="AF972:AF1035" si="220">MIN(AD972,AE972)</f>
        <v>17201.333333333332</v>
      </c>
      <c r="AG972" s="19">
        <f t="shared" ref="AG972:AG1035" si="221">AE972-AF972</f>
        <v>197815.33777777775</v>
      </c>
      <c r="AH972" s="19">
        <f t="shared" ref="AH972:AH1035" si="222">MIN(AF972,AG972)</f>
        <v>17201.333333333332</v>
      </c>
      <c r="AI972" s="19">
        <f t="shared" ref="AI972:AI1035" si="223">AG972-AH972</f>
        <v>180614.00444444441</v>
      </c>
      <c r="AJ972" s="19">
        <f t="shared" ref="AJ972:AJ1035" si="224">MIN(AH972,AI972)</f>
        <v>17201.333333333332</v>
      </c>
      <c r="AK972" s="20">
        <f t="shared" ref="AK972:AK1035" si="225">AI972-AJ972</f>
        <v>163412.67111111106</v>
      </c>
    </row>
    <row r="973" spans="2:37" s="3" customFormat="1" ht="42.75" hidden="1" customHeight="1" outlineLevel="1" x14ac:dyDescent="0.2">
      <c r="B973" s="15" t="s">
        <v>1307</v>
      </c>
      <c r="C973" s="16" t="s">
        <v>44</v>
      </c>
      <c r="D973" s="17">
        <v>180</v>
      </c>
      <c r="E973" s="10" t="s">
        <v>969</v>
      </c>
      <c r="F973" s="10" t="s">
        <v>86</v>
      </c>
      <c r="G973" s="21">
        <v>56243</v>
      </c>
      <c r="H973" s="18">
        <f>IFERROR(INDEX(#REF!,MATCH(G973,#REF!,0)),G973)</f>
        <v>56243</v>
      </c>
      <c r="I973" s="11"/>
      <c r="J973" s="11" t="s">
        <v>1221</v>
      </c>
      <c r="K973" s="11"/>
      <c r="L973" s="11" t="s">
        <v>1211</v>
      </c>
      <c r="M973" s="11" t="s">
        <v>1259</v>
      </c>
      <c r="N973" s="19">
        <v>101250</v>
      </c>
      <c r="O973" s="19">
        <v>101250</v>
      </c>
      <c r="P973" s="11"/>
      <c r="Q973" s="11"/>
      <c r="R973" s="13">
        <f t="shared" si="214"/>
        <v>0</v>
      </c>
      <c r="S973" s="19">
        <v>101250</v>
      </c>
      <c r="T973" s="22">
        <v>562.5</v>
      </c>
      <c r="U973" s="11"/>
      <c r="V973" s="19">
        <v>101250</v>
      </c>
      <c r="W973" s="22">
        <v>562.5</v>
      </c>
      <c r="X973" s="19">
        <v>100687.5</v>
      </c>
      <c r="Y973" s="19">
        <f t="shared" si="215"/>
        <v>562.5</v>
      </c>
      <c r="Z973" s="19">
        <f t="shared" si="212"/>
        <v>3375</v>
      </c>
      <c r="AA973" s="19">
        <f t="shared" si="213"/>
        <v>97875</v>
      </c>
      <c r="AB973" s="19">
        <f t="shared" si="216"/>
        <v>6750</v>
      </c>
      <c r="AC973" s="19">
        <f t="shared" si="217"/>
        <v>91125</v>
      </c>
      <c r="AD973" s="19">
        <f t="shared" si="218"/>
        <v>6750</v>
      </c>
      <c r="AE973" s="19">
        <f t="shared" si="219"/>
        <v>84375</v>
      </c>
      <c r="AF973" s="19">
        <f t="shared" si="220"/>
        <v>6750</v>
      </c>
      <c r="AG973" s="19">
        <f t="shared" si="221"/>
        <v>77625</v>
      </c>
      <c r="AH973" s="19">
        <f t="shared" si="222"/>
        <v>6750</v>
      </c>
      <c r="AI973" s="19">
        <f t="shared" si="223"/>
        <v>70875</v>
      </c>
      <c r="AJ973" s="19">
        <f t="shared" si="224"/>
        <v>6750</v>
      </c>
      <c r="AK973" s="20">
        <f t="shared" si="225"/>
        <v>64125</v>
      </c>
    </row>
    <row r="974" spans="2:37" s="3" customFormat="1" ht="42.75" hidden="1" customHeight="1" outlineLevel="1" x14ac:dyDescent="0.2">
      <c r="B974" s="15" t="s">
        <v>1308</v>
      </c>
      <c r="C974" s="16" t="s">
        <v>44</v>
      </c>
      <c r="D974" s="17">
        <v>180</v>
      </c>
      <c r="E974" s="10" t="s">
        <v>969</v>
      </c>
      <c r="F974" s="10" t="s">
        <v>86</v>
      </c>
      <c r="G974" s="21">
        <v>56233</v>
      </c>
      <c r="H974" s="18">
        <f>IFERROR(INDEX(#REF!,MATCH(G974,#REF!,0)),G974)</f>
        <v>56233</v>
      </c>
      <c r="I974" s="11"/>
      <c r="J974" s="11" t="s">
        <v>1221</v>
      </c>
      <c r="K974" s="11"/>
      <c r="L974" s="11" t="s">
        <v>1211</v>
      </c>
      <c r="M974" s="11" t="s">
        <v>1259</v>
      </c>
      <c r="N974" s="19">
        <v>148650</v>
      </c>
      <c r="O974" s="19">
        <v>148650</v>
      </c>
      <c r="P974" s="11"/>
      <c r="Q974" s="11"/>
      <c r="R974" s="13">
        <f t="shared" si="214"/>
        <v>0</v>
      </c>
      <c r="S974" s="19">
        <v>148650</v>
      </c>
      <c r="T974" s="22">
        <v>825.83</v>
      </c>
      <c r="U974" s="11"/>
      <c r="V974" s="19">
        <v>148650</v>
      </c>
      <c r="W974" s="22">
        <v>825.83</v>
      </c>
      <c r="X974" s="19">
        <v>147824.17000000001</v>
      </c>
      <c r="Y974" s="19">
        <f t="shared" si="215"/>
        <v>825.83333333333337</v>
      </c>
      <c r="Z974" s="19">
        <f t="shared" si="212"/>
        <v>4954.9966666666669</v>
      </c>
      <c r="AA974" s="19">
        <f t="shared" si="213"/>
        <v>143695.00333333333</v>
      </c>
      <c r="AB974" s="19">
        <f t="shared" si="216"/>
        <v>9910</v>
      </c>
      <c r="AC974" s="19">
        <f t="shared" si="217"/>
        <v>133785.00333333333</v>
      </c>
      <c r="AD974" s="19">
        <f t="shared" si="218"/>
        <v>9910</v>
      </c>
      <c r="AE974" s="19">
        <f t="shared" si="219"/>
        <v>123875.00333333333</v>
      </c>
      <c r="AF974" s="19">
        <f t="shared" si="220"/>
        <v>9910</v>
      </c>
      <c r="AG974" s="19">
        <f t="shared" si="221"/>
        <v>113965.00333333333</v>
      </c>
      <c r="AH974" s="19">
        <f t="shared" si="222"/>
        <v>9910</v>
      </c>
      <c r="AI974" s="19">
        <f t="shared" si="223"/>
        <v>104055.00333333333</v>
      </c>
      <c r="AJ974" s="19">
        <f t="shared" si="224"/>
        <v>9910</v>
      </c>
      <c r="AK974" s="20">
        <f t="shared" si="225"/>
        <v>94145.003333333327</v>
      </c>
    </row>
    <row r="975" spans="2:37" s="3" customFormat="1" ht="42.75" hidden="1" customHeight="1" outlineLevel="1" x14ac:dyDescent="0.2">
      <c r="B975" s="15" t="s">
        <v>1309</v>
      </c>
      <c r="C975" s="16" t="s">
        <v>44</v>
      </c>
      <c r="D975" s="17">
        <v>180</v>
      </c>
      <c r="E975" s="10" t="s">
        <v>969</v>
      </c>
      <c r="F975" s="10" t="s">
        <v>86</v>
      </c>
      <c r="G975" s="21">
        <v>56966</v>
      </c>
      <c r="H975" s="18">
        <f>IFERROR(INDEX(#REF!,MATCH(G975,#REF!,0)),G975)</f>
        <v>56966</v>
      </c>
      <c r="I975" s="11"/>
      <c r="J975" s="11" t="s">
        <v>1221</v>
      </c>
      <c r="K975" s="11"/>
      <c r="L975" s="11" t="s">
        <v>1211</v>
      </c>
      <c r="M975" s="11" t="s">
        <v>1259</v>
      </c>
      <c r="N975" s="19">
        <v>130490</v>
      </c>
      <c r="O975" s="19">
        <v>130490</v>
      </c>
      <c r="P975" s="11"/>
      <c r="Q975" s="11"/>
      <c r="R975" s="13">
        <f t="shared" si="214"/>
        <v>0</v>
      </c>
      <c r="S975" s="19">
        <v>130490</v>
      </c>
      <c r="T975" s="22">
        <v>724.94</v>
      </c>
      <c r="U975" s="11"/>
      <c r="V975" s="19">
        <v>130490</v>
      </c>
      <c r="W975" s="22">
        <v>724.94</v>
      </c>
      <c r="X975" s="19">
        <v>129765.06</v>
      </c>
      <c r="Y975" s="19">
        <f t="shared" si="215"/>
        <v>724.94444444444446</v>
      </c>
      <c r="Z975" s="19">
        <f t="shared" si="212"/>
        <v>4349.6622222222222</v>
      </c>
      <c r="AA975" s="19">
        <f t="shared" si="213"/>
        <v>126140.33777777778</v>
      </c>
      <c r="AB975" s="19">
        <f t="shared" si="216"/>
        <v>8699.3333333333339</v>
      </c>
      <c r="AC975" s="19">
        <f t="shared" si="217"/>
        <v>117441.00444444445</v>
      </c>
      <c r="AD975" s="19">
        <f t="shared" si="218"/>
        <v>8699.3333333333339</v>
      </c>
      <c r="AE975" s="19">
        <f t="shared" si="219"/>
        <v>108741.67111111112</v>
      </c>
      <c r="AF975" s="19">
        <f t="shared" si="220"/>
        <v>8699.3333333333339</v>
      </c>
      <c r="AG975" s="19">
        <f t="shared" si="221"/>
        <v>100042.33777777779</v>
      </c>
      <c r="AH975" s="19">
        <f t="shared" si="222"/>
        <v>8699.3333333333339</v>
      </c>
      <c r="AI975" s="19">
        <f t="shared" si="223"/>
        <v>91343.004444444465</v>
      </c>
      <c r="AJ975" s="19">
        <f t="shared" si="224"/>
        <v>8699.3333333333339</v>
      </c>
      <c r="AK975" s="20">
        <f t="shared" si="225"/>
        <v>82643.671111111136</v>
      </c>
    </row>
    <row r="976" spans="2:37" s="3" customFormat="1" ht="42.75" hidden="1" customHeight="1" outlineLevel="1" x14ac:dyDescent="0.2">
      <c r="B976" s="15" t="s">
        <v>1310</v>
      </c>
      <c r="C976" s="16" t="s">
        <v>44</v>
      </c>
      <c r="D976" s="17">
        <v>180</v>
      </c>
      <c r="E976" s="10" t="s">
        <v>969</v>
      </c>
      <c r="F976" s="10" t="s">
        <v>86</v>
      </c>
      <c r="G976" s="21">
        <v>56967</v>
      </c>
      <c r="H976" s="18">
        <f>IFERROR(INDEX(#REF!,MATCH(G976,#REF!,0)),G976)</f>
        <v>56967</v>
      </c>
      <c r="I976" s="11"/>
      <c r="J976" s="11" t="s">
        <v>1221</v>
      </c>
      <c r="K976" s="11"/>
      <c r="L976" s="11" t="s">
        <v>1211</v>
      </c>
      <c r="M976" s="11" t="s">
        <v>1259</v>
      </c>
      <c r="N976" s="19">
        <v>114250</v>
      </c>
      <c r="O976" s="19">
        <v>114250</v>
      </c>
      <c r="P976" s="11"/>
      <c r="Q976" s="11"/>
      <c r="R976" s="13">
        <f t="shared" si="214"/>
        <v>0</v>
      </c>
      <c r="S976" s="19">
        <v>114250</v>
      </c>
      <c r="T976" s="22">
        <v>634.72</v>
      </c>
      <c r="U976" s="11"/>
      <c r="V976" s="19">
        <v>114250</v>
      </c>
      <c r="W976" s="22">
        <v>634.72</v>
      </c>
      <c r="X976" s="19">
        <v>113615.28</v>
      </c>
      <c r="Y976" s="19">
        <f t="shared" si="215"/>
        <v>634.72222222222217</v>
      </c>
      <c r="Z976" s="19">
        <f t="shared" si="212"/>
        <v>3808.3311111111107</v>
      </c>
      <c r="AA976" s="19">
        <f t="shared" si="213"/>
        <v>110441.66888888889</v>
      </c>
      <c r="AB976" s="19">
        <f t="shared" si="216"/>
        <v>7616.6666666666661</v>
      </c>
      <c r="AC976" s="19">
        <f t="shared" si="217"/>
        <v>102825.00222222222</v>
      </c>
      <c r="AD976" s="19">
        <f t="shared" si="218"/>
        <v>7616.6666666666661</v>
      </c>
      <c r="AE976" s="19">
        <f t="shared" si="219"/>
        <v>95208.335555555546</v>
      </c>
      <c r="AF976" s="19">
        <f t="shared" si="220"/>
        <v>7616.6666666666661</v>
      </c>
      <c r="AG976" s="19">
        <f t="shared" si="221"/>
        <v>87591.668888888875</v>
      </c>
      <c r="AH976" s="19">
        <f t="shared" si="222"/>
        <v>7616.6666666666661</v>
      </c>
      <c r="AI976" s="19">
        <f t="shared" si="223"/>
        <v>79975.002222222203</v>
      </c>
      <c r="AJ976" s="19">
        <f t="shared" si="224"/>
        <v>7616.6666666666661</v>
      </c>
      <c r="AK976" s="20">
        <f t="shared" si="225"/>
        <v>72358.335555555532</v>
      </c>
    </row>
    <row r="977" spans="2:37" s="3" customFormat="1" ht="42.75" hidden="1" customHeight="1" outlineLevel="1" x14ac:dyDescent="0.2">
      <c r="B977" s="15" t="s">
        <v>1311</v>
      </c>
      <c r="C977" s="16" t="s">
        <v>44</v>
      </c>
      <c r="D977" s="17">
        <v>180</v>
      </c>
      <c r="E977" s="10" t="s">
        <v>969</v>
      </c>
      <c r="F977" s="10" t="s">
        <v>86</v>
      </c>
      <c r="G977" s="21">
        <v>56100</v>
      </c>
      <c r="H977" s="18">
        <f>IFERROR(INDEX(#REF!,MATCH(G977,#REF!,0)),G977)</f>
        <v>56100</v>
      </c>
      <c r="I977" s="11"/>
      <c r="J977" s="11" t="s">
        <v>1221</v>
      </c>
      <c r="K977" s="11"/>
      <c r="L977" s="11" t="s">
        <v>1312</v>
      </c>
      <c r="M977" s="11" t="s">
        <v>1212</v>
      </c>
      <c r="N977" s="19">
        <v>105700</v>
      </c>
      <c r="O977" s="19">
        <v>105700</v>
      </c>
      <c r="P977" s="11"/>
      <c r="Q977" s="11"/>
      <c r="R977" s="13">
        <f t="shared" si="214"/>
        <v>0</v>
      </c>
      <c r="S977" s="19">
        <v>105700</v>
      </c>
      <c r="T977" s="22">
        <v>587.22</v>
      </c>
      <c r="U977" s="11"/>
      <c r="V977" s="19">
        <v>105700</v>
      </c>
      <c r="W977" s="22">
        <v>587.22</v>
      </c>
      <c r="X977" s="19">
        <v>105112.78</v>
      </c>
      <c r="Y977" s="19">
        <f t="shared" si="215"/>
        <v>587.22222222222217</v>
      </c>
      <c r="Z977" s="19">
        <f t="shared" si="212"/>
        <v>3523.3311111111107</v>
      </c>
      <c r="AA977" s="19">
        <f t="shared" si="213"/>
        <v>102176.66888888889</v>
      </c>
      <c r="AB977" s="19">
        <f t="shared" si="216"/>
        <v>7046.6666666666661</v>
      </c>
      <c r="AC977" s="19">
        <f t="shared" si="217"/>
        <v>95130.002222222218</v>
      </c>
      <c r="AD977" s="19">
        <f t="shared" si="218"/>
        <v>7046.6666666666661</v>
      </c>
      <c r="AE977" s="19">
        <f t="shared" si="219"/>
        <v>88083.335555555546</v>
      </c>
      <c r="AF977" s="19">
        <f t="shared" si="220"/>
        <v>7046.6666666666661</v>
      </c>
      <c r="AG977" s="19">
        <f t="shared" si="221"/>
        <v>81036.668888888875</v>
      </c>
      <c r="AH977" s="19">
        <f t="shared" si="222"/>
        <v>7046.6666666666661</v>
      </c>
      <c r="AI977" s="19">
        <f t="shared" si="223"/>
        <v>73990.002222222203</v>
      </c>
      <c r="AJ977" s="19">
        <f t="shared" si="224"/>
        <v>7046.6666666666661</v>
      </c>
      <c r="AK977" s="20">
        <f t="shared" si="225"/>
        <v>66943.335555555532</v>
      </c>
    </row>
    <row r="978" spans="2:37" s="3" customFormat="1" ht="42.75" hidden="1" customHeight="1" outlineLevel="1" x14ac:dyDescent="0.2">
      <c r="B978" s="15" t="s">
        <v>1313</v>
      </c>
      <c r="C978" s="16" t="s">
        <v>44</v>
      </c>
      <c r="D978" s="17">
        <v>180</v>
      </c>
      <c r="E978" s="10" t="s">
        <v>969</v>
      </c>
      <c r="F978" s="10" t="s">
        <v>86</v>
      </c>
      <c r="G978" s="21">
        <v>56101</v>
      </c>
      <c r="H978" s="18">
        <f>IFERROR(INDEX(#REF!,MATCH(G978,#REF!,0)),G978)</f>
        <v>56101</v>
      </c>
      <c r="I978" s="11"/>
      <c r="J978" s="11" t="s">
        <v>1221</v>
      </c>
      <c r="K978" s="11"/>
      <c r="L978" s="11" t="s">
        <v>1312</v>
      </c>
      <c r="M978" s="11" t="s">
        <v>1212</v>
      </c>
      <c r="N978" s="19">
        <v>102380</v>
      </c>
      <c r="O978" s="19">
        <v>102380</v>
      </c>
      <c r="P978" s="11"/>
      <c r="Q978" s="11"/>
      <c r="R978" s="13">
        <f t="shared" si="214"/>
        <v>0</v>
      </c>
      <c r="S978" s="19">
        <v>102380</v>
      </c>
      <c r="T978" s="22">
        <v>568.78</v>
      </c>
      <c r="U978" s="11"/>
      <c r="V978" s="19">
        <v>102380</v>
      </c>
      <c r="W978" s="22">
        <v>568.78</v>
      </c>
      <c r="X978" s="19">
        <v>101811.22</v>
      </c>
      <c r="Y978" s="19">
        <f t="shared" si="215"/>
        <v>568.77777777777783</v>
      </c>
      <c r="Z978" s="19">
        <f t="shared" si="212"/>
        <v>3412.6688888888893</v>
      </c>
      <c r="AA978" s="19">
        <f t="shared" si="213"/>
        <v>98967.331111111111</v>
      </c>
      <c r="AB978" s="19">
        <f t="shared" si="216"/>
        <v>6825.3333333333339</v>
      </c>
      <c r="AC978" s="19">
        <f t="shared" si="217"/>
        <v>92141.997777777782</v>
      </c>
      <c r="AD978" s="19">
        <f t="shared" si="218"/>
        <v>6825.3333333333339</v>
      </c>
      <c r="AE978" s="19">
        <f t="shared" si="219"/>
        <v>85316.664444444454</v>
      </c>
      <c r="AF978" s="19">
        <f t="shared" si="220"/>
        <v>6825.3333333333339</v>
      </c>
      <c r="AG978" s="19">
        <f t="shared" si="221"/>
        <v>78491.331111111125</v>
      </c>
      <c r="AH978" s="19">
        <f t="shared" si="222"/>
        <v>6825.3333333333339</v>
      </c>
      <c r="AI978" s="19">
        <f t="shared" si="223"/>
        <v>71665.997777777797</v>
      </c>
      <c r="AJ978" s="19">
        <f t="shared" si="224"/>
        <v>6825.3333333333339</v>
      </c>
      <c r="AK978" s="20">
        <f t="shared" si="225"/>
        <v>64840.664444444461</v>
      </c>
    </row>
    <row r="979" spans="2:37" s="3" customFormat="1" ht="42.75" hidden="1" customHeight="1" outlineLevel="1" x14ac:dyDescent="0.2">
      <c r="B979" s="15" t="s">
        <v>1314</v>
      </c>
      <c r="C979" s="16" t="s">
        <v>44</v>
      </c>
      <c r="D979" s="17">
        <v>180</v>
      </c>
      <c r="E979" s="10" t="s">
        <v>969</v>
      </c>
      <c r="F979" s="10" t="s">
        <v>86</v>
      </c>
      <c r="G979" s="21">
        <v>56102</v>
      </c>
      <c r="H979" s="18">
        <f>IFERROR(INDEX(#REF!,MATCH(G979,#REF!,0)),G979)</f>
        <v>56102</v>
      </c>
      <c r="I979" s="11"/>
      <c r="J979" s="11" t="s">
        <v>1221</v>
      </c>
      <c r="K979" s="11"/>
      <c r="L979" s="11" t="s">
        <v>1312</v>
      </c>
      <c r="M979" s="11" t="s">
        <v>1212</v>
      </c>
      <c r="N979" s="19">
        <v>236980</v>
      </c>
      <c r="O979" s="19">
        <v>236980</v>
      </c>
      <c r="P979" s="11"/>
      <c r="Q979" s="11"/>
      <c r="R979" s="13">
        <f t="shared" si="214"/>
        <v>0</v>
      </c>
      <c r="S979" s="19">
        <v>236980</v>
      </c>
      <c r="T979" s="19">
        <v>1316.56</v>
      </c>
      <c r="U979" s="11"/>
      <c r="V979" s="19">
        <v>236980</v>
      </c>
      <c r="W979" s="19">
        <v>1316.56</v>
      </c>
      <c r="X979" s="19">
        <v>235663.44</v>
      </c>
      <c r="Y979" s="19">
        <f t="shared" si="215"/>
        <v>1316.5555555555557</v>
      </c>
      <c r="Z979" s="19">
        <f t="shared" si="212"/>
        <v>7899.3377777777787</v>
      </c>
      <c r="AA979" s="19">
        <f t="shared" si="213"/>
        <v>229080.66222222222</v>
      </c>
      <c r="AB979" s="19">
        <f t="shared" si="216"/>
        <v>15798.666666666668</v>
      </c>
      <c r="AC979" s="19">
        <f t="shared" si="217"/>
        <v>213281.99555555556</v>
      </c>
      <c r="AD979" s="19">
        <f t="shared" si="218"/>
        <v>15798.666666666668</v>
      </c>
      <c r="AE979" s="19">
        <f t="shared" si="219"/>
        <v>197483.32888888891</v>
      </c>
      <c r="AF979" s="19">
        <f t="shared" si="220"/>
        <v>15798.666666666668</v>
      </c>
      <c r="AG979" s="19">
        <f t="shared" si="221"/>
        <v>181684.66222222225</v>
      </c>
      <c r="AH979" s="19">
        <f t="shared" si="222"/>
        <v>15798.666666666668</v>
      </c>
      <c r="AI979" s="19">
        <f t="shared" si="223"/>
        <v>165885.99555555559</v>
      </c>
      <c r="AJ979" s="19">
        <f t="shared" si="224"/>
        <v>15798.666666666668</v>
      </c>
      <c r="AK979" s="20">
        <f t="shared" si="225"/>
        <v>150087.32888888894</v>
      </c>
    </row>
    <row r="980" spans="2:37" s="3" customFormat="1" ht="42.75" hidden="1" customHeight="1" outlineLevel="1" x14ac:dyDescent="0.2">
      <c r="B980" s="15" t="s">
        <v>1315</v>
      </c>
      <c r="C980" s="16" t="s">
        <v>44</v>
      </c>
      <c r="D980" s="17">
        <v>180</v>
      </c>
      <c r="E980" s="10" t="s">
        <v>969</v>
      </c>
      <c r="F980" s="10" t="s">
        <v>86</v>
      </c>
      <c r="G980" s="21">
        <v>56106</v>
      </c>
      <c r="H980" s="18">
        <f>IFERROR(INDEX(#REF!,MATCH(G980,#REF!,0)),G980)</f>
        <v>56106</v>
      </c>
      <c r="I980" s="11"/>
      <c r="J980" s="11" t="s">
        <v>1221</v>
      </c>
      <c r="K980" s="11"/>
      <c r="L980" s="11" t="s">
        <v>1312</v>
      </c>
      <c r="M980" s="11" t="s">
        <v>1212</v>
      </c>
      <c r="N980" s="19">
        <v>159150</v>
      </c>
      <c r="O980" s="19">
        <v>159150</v>
      </c>
      <c r="P980" s="11"/>
      <c r="Q980" s="11"/>
      <c r="R980" s="13">
        <f t="shared" si="214"/>
        <v>0</v>
      </c>
      <c r="S980" s="19">
        <v>159150</v>
      </c>
      <c r="T980" s="22">
        <v>884.17</v>
      </c>
      <c r="U980" s="11"/>
      <c r="V980" s="19">
        <v>159150</v>
      </c>
      <c r="W980" s="22">
        <v>884.17</v>
      </c>
      <c r="X980" s="19">
        <v>158265.82999999999</v>
      </c>
      <c r="Y980" s="19">
        <f t="shared" si="215"/>
        <v>884.16666666666663</v>
      </c>
      <c r="Z980" s="19">
        <f t="shared" si="212"/>
        <v>5305.0033333333331</v>
      </c>
      <c r="AA980" s="19">
        <f t="shared" si="213"/>
        <v>153844.99666666667</v>
      </c>
      <c r="AB980" s="19">
        <f t="shared" si="216"/>
        <v>10610</v>
      </c>
      <c r="AC980" s="19">
        <f t="shared" si="217"/>
        <v>143234.99666666667</v>
      </c>
      <c r="AD980" s="19">
        <f t="shared" si="218"/>
        <v>10610</v>
      </c>
      <c r="AE980" s="19">
        <f t="shared" si="219"/>
        <v>132624.99666666667</v>
      </c>
      <c r="AF980" s="19">
        <f t="shared" si="220"/>
        <v>10610</v>
      </c>
      <c r="AG980" s="19">
        <f t="shared" si="221"/>
        <v>122014.99666666667</v>
      </c>
      <c r="AH980" s="19">
        <f t="shared" si="222"/>
        <v>10610</v>
      </c>
      <c r="AI980" s="19">
        <f t="shared" si="223"/>
        <v>111404.99666666667</v>
      </c>
      <c r="AJ980" s="19">
        <f t="shared" si="224"/>
        <v>10610</v>
      </c>
      <c r="AK980" s="20">
        <f t="shared" si="225"/>
        <v>100794.99666666667</v>
      </c>
    </row>
    <row r="981" spans="2:37" s="3" customFormat="1" ht="42.75" hidden="1" customHeight="1" outlineLevel="1" x14ac:dyDescent="0.2">
      <c r="B981" s="15" t="s">
        <v>1316</v>
      </c>
      <c r="C981" s="16" t="s">
        <v>44</v>
      </c>
      <c r="D981" s="17">
        <v>180</v>
      </c>
      <c r="E981" s="10" t="s">
        <v>969</v>
      </c>
      <c r="F981" s="10" t="s">
        <v>86</v>
      </c>
      <c r="G981" s="21">
        <v>56107</v>
      </c>
      <c r="H981" s="18">
        <f>IFERROR(INDEX(#REF!,MATCH(G981,#REF!,0)),G981)</f>
        <v>56107</v>
      </c>
      <c r="I981" s="11"/>
      <c r="J981" s="11" t="s">
        <v>1221</v>
      </c>
      <c r="K981" s="11"/>
      <c r="L981" s="11" t="s">
        <v>1312</v>
      </c>
      <c r="M981" s="11" t="s">
        <v>1212</v>
      </c>
      <c r="N981" s="19">
        <v>170040</v>
      </c>
      <c r="O981" s="19">
        <v>170040</v>
      </c>
      <c r="P981" s="11"/>
      <c r="Q981" s="11"/>
      <c r="R981" s="13">
        <f t="shared" si="214"/>
        <v>0</v>
      </c>
      <c r="S981" s="19">
        <v>170040</v>
      </c>
      <c r="T981" s="22">
        <v>944.67</v>
      </c>
      <c r="U981" s="11"/>
      <c r="V981" s="19">
        <v>170040</v>
      </c>
      <c r="W981" s="22">
        <v>944.67</v>
      </c>
      <c r="X981" s="19">
        <v>169095.33</v>
      </c>
      <c r="Y981" s="19">
        <f t="shared" si="215"/>
        <v>944.66666666666663</v>
      </c>
      <c r="Z981" s="19">
        <f t="shared" si="212"/>
        <v>5668.0033333333331</v>
      </c>
      <c r="AA981" s="19">
        <f t="shared" si="213"/>
        <v>164371.99666666667</v>
      </c>
      <c r="AB981" s="19">
        <f t="shared" si="216"/>
        <v>11336</v>
      </c>
      <c r="AC981" s="19">
        <f t="shared" si="217"/>
        <v>153035.99666666667</v>
      </c>
      <c r="AD981" s="19">
        <f t="shared" si="218"/>
        <v>11336</v>
      </c>
      <c r="AE981" s="19">
        <f t="shared" si="219"/>
        <v>141699.99666666667</v>
      </c>
      <c r="AF981" s="19">
        <f t="shared" si="220"/>
        <v>11336</v>
      </c>
      <c r="AG981" s="19">
        <f t="shared" si="221"/>
        <v>130363.99666666667</v>
      </c>
      <c r="AH981" s="19">
        <f t="shared" si="222"/>
        <v>11336</v>
      </c>
      <c r="AI981" s="19">
        <f t="shared" si="223"/>
        <v>119027.99666666667</v>
      </c>
      <c r="AJ981" s="19">
        <f t="shared" si="224"/>
        <v>11336</v>
      </c>
      <c r="AK981" s="20">
        <f t="shared" si="225"/>
        <v>107691.99666666667</v>
      </c>
    </row>
    <row r="982" spans="2:37" s="3" customFormat="1" ht="42.75" hidden="1" customHeight="1" outlineLevel="1" x14ac:dyDescent="0.2">
      <c r="B982" s="15" t="s">
        <v>1317</v>
      </c>
      <c r="C982" s="16" t="s">
        <v>44</v>
      </c>
      <c r="D982" s="17">
        <v>180</v>
      </c>
      <c r="E982" s="10" t="s">
        <v>969</v>
      </c>
      <c r="F982" s="10" t="s">
        <v>86</v>
      </c>
      <c r="G982" s="21">
        <v>56109</v>
      </c>
      <c r="H982" s="18">
        <f>IFERROR(INDEX(#REF!,MATCH(G982,#REF!,0)),G982)</f>
        <v>56109</v>
      </c>
      <c r="I982" s="11"/>
      <c r="J982" s="11" t="s">
        <v>1221</v>
      </c>
      <c r="K982" s="11"/>
      <c r="L982" s="11" t="s">
        <v>1312</v>
      </c>
      <c r="M982" s="11" t="s">
        <v>1212</v>
      </c>
      <c r="N982" s="19">
        <v>103760</v>
      </c>
      <c r="O982" s="19">
        <v>103760</v>
      </c>
      <c r="P982" s="11"/>
      <c r="Q982" s="11"/>
      <c r="R982" s="13">
        <f t="shared" si="214"/>
        <v>0</v>
      </c>
      <c r="S982" s="19">
        <v>103760</v>
      </c>
      <c r="T982" s="22">
        <v>576.44000000000005</v>
      </c>
      <c r="U982" s="11"/>
      <c r="V982" s="19">
        <v>103760</v>
      </c>
      <c r="W982" s="22">
        <v>576.44000000000005</v>
      </c>
      <c r="X982" s="19">
        <v>103183.56</v>
      </c>
      <c r="Y982" s="19">
        <f t="shared" si="215"/>
        <v>576.44444444444446</v>
      </c>
      <c r="Z982" s="19">
        <f t="shared" si="212"/>
        <v>3458.6622222222222</v>
      </c>
      <c r="AA982" s="19">
        <f t="shared" si="213"/>
        <v>100301.33777777778</v>
      </c>
      <c r="AB982" s="19">
        <f t="shared" si="216"/>
        <v>6917.3333333333339</v>
      </c>
      <c r="AC982" s="19">
        <f t="shared" si="217"/>
        <v>93384.00444444445</v>
      </c>
      <c r="AD982" s="19">
        <f t="shared" si="218"/>
        <v>6917.3333333333339</v>
      </c>
      <c r="AE982" s="19">
        <f t="shared" si="219"/>
        <v>86466.671111111122</v>
      </c>
      <c r="AF982" s="19">
        <f t="shared" si="220"/>
        <v>6917.3333333333339</v>
      </c>
      <c r="AG982" s="19">
        <f t="shared" si="221"/>
        <v>79549.337777777793</v>
      </c>
      <c r="AH982" s="19">
        <f t="shared" si="222"/>
        <v>6917.3333333333339</v>
      </c>
      <c r="AI982" s="19">
        <f t="shared" si="223"/>
        <v>72632.004444444465</v>
      </c>
      <c r="AJ982" s="19">
        <f t="shared" si="224"/>
        <v>6917.3333333333339</v>
      </c>
      <c r="AK982" s="20">
        <f t="shared" si="225"/>
        <v>65714.671111111136</v>
      </c>
    </row>
    <row r="983" spans="2:37" s="3" customFormat="1" ht="42.75" hidden="1" customHeight="1" outlineLevel="1" x14ac:dyDescent="0.2">
      <c r="B983" s="15" t="s">
        <v>1318</v>
      </c>
      <c r="C983" s="16" t="s">
        <v>44</v>
      </c>
      <c r="D983" s="17">
        <v>180</v>
      </c>
      <c r="E983" s="10" t="s">
        <v>969</v>
      </c>
      <c r="F983" s="10" t="s">
        <v>86</v>
      </c>
      <c r="G983" s="21">
        <v>56111</v>
      </c>
      <c r="H983" s="18">
        <f>IFERROR(INDEX(#REF!,MATCH(G983,#REF!,0)),G983)</f>
        <v>56111</v>
      </c>
      <c r="I983" s="11"/>
      <c r="J983" s="11" t="s">
        <v>1221</v>
      </c>
      <c r="K983" s="11"/>
      <c r="L983" s="11" t="s">
        <v>1312</v>
      </c>
      <c r="M983" s="11" t="s">
        <v>1212</v>
      </c>
      <c r="N983" s="19">
        <v>101990</v>
      </c>
      <c r="O983" s="19">
        <v>101990</v>
      </c>
      <c r="P983" s="11"/>
      <c r="Q983" s="11"/>
      <c r="R983" s="13">
        <f t="shared" si="214"/>
        <v>0</v>
      </c>
      <c r="S983" s="19">
        <v>101990</v>
      </c>
      <c r="T983" s="22">
        <v>566.61</v>
      </c>
      <c r="U983" s="11"/>
      <c r="V983" s="19">
        <v>101990</v>
      </c>
      <c r="W983" s="22">
        <v>566.61</v>
      </c>
      <c r="X983" s="19">
        <v>101423.39</v>
      </c>
      <c r="Y983" s="19">
        <f t="shared" si="215"/>
        <v>566.61111111111109</v>
      </c>
      <c r="Z983" s="19">
        <f t="shared" si="212"/>
        <v>3399.6655555555558</v>
      </c>
      <c r="AA983" s="19">
        <f t="shared" si="213"/>
        <v>98590.334444444437</v>
      </c>
      <c r="AB983" s="19">
        <f t="shared" si="216"/>
        <v>6799.333333333333</v>
      </c>
      <c r="AC983" s="19">
        <f t="shared" si="217"/>
        <v>91791.001111111109</v>
      </c>
      <c r="AD983" s="19">
        <f t="shared" si="218"/>
        <v>6799.333333333333</v>
      </c>
      <c r="AE983" s="19">
        <f t="shared" si="219"/>
        <v>84991.66777777778</v>
      </c>
      <c r="AF983" s="19">
        <f t="shared" si="220"/>
        <v>6799.333333333333</v>
      </c>
      <c r="AG983" s="19">
        <f t="shared" si="221"/>
        <v>78192.334444444452</v>
      </c>
      <c r="AH983" s="19">
        <f t="shared" si="222"/>
        <v>6799.333333333333</v>
      </c>
      <c r="AI983" s="19">
        <f t="shared" si="223"/>
        <v>71393.001111111123</v>
      </c>
      <c r="AJ983" s="19">
        <f t="shared" si="224"/>
        <v>6799.333333333333</v>
      </c>
      <c r="AK983" s="20">
        <f t="shared" si="225"/>
        <v>64593.667777777788</v>
      </c>
    </row>
    <row r="984" spans="2:37" s="3" customFormat="1" ht="42.75" hidden="1" customHeight="1" outlineLevel="1" x14ac:dyDescent="0.2">
      <c r="B984" s="15" t="s">
        <v>1319</v>
      </c>
      <c r="C984" s="16" t="s">
        <v>44</v>
      </c>
      <c r="D984" s="17">
        <v>180</v>
      </c>
      <c r="E984" s="10" t="s">
        <v>969</v>
      </c>
      <c r="F984" s="10" t="s">
        <v>86</v>
      </c>
      <c r="G984" s="21">
        <v>56108</v>
      </c>
      <c r="H984" s="18">
        <f>IFERROR(INDEX(#REF!,MATCH(G984,#REF!,0)),G984)</f>
        <v>56108</v>
      </c>
      <c r="I984" s="11"/>
      <c r="J984" s="11" t="s">
        <v>1221</v>
      </c>
      <c r="K984" s="11"/>
      <c r="L984" s="11" t="s">
        <v>1312</v>
      </c>
      <c r="M984" s="11" t="s">
        <v>1212</v>
      </c>
      <c r="N984" s="19">
        <v>103450</v>
      </c>
      <c r="O984" s="19">
        <v>103450</v>
      </c>
      <c r="P984" s="11"/>
      <c r="Q984" s="11"/>
      <c r="R984" s="13">
        <f t="shared" si="214"/>
        <v>0</v>
      </c>
      <c r="S984" s="19">
        <v>103450</v>
      </c>
      <c r="T984" s="22">
        <v>574.72</v>
      </c>
      <c r="U984" s="11"/>
      <c r="V984" s="19">
        <v>103450</v>
      </c>
      <c r="W984" s="22">
        <v>574.72</v>
      </c>
      <c r="X984" s="19">
        <v>102875.28</v>
      </c>
      <c r="Y984" s="19">
        <f t="shared" si="215"/>
        <v>574.72222222222217</v>
      </c>
      <c r="Z984" s="19">
        <f t="shared" si="212"/>
        <v>3448.3311111111107</v>
      </c>
      <c r="AA984" s="19">
        <f t="shared" si="213"/>
        <v>100001.66888888889</v>
      </c>
      <c r="AB984" s="19">
        <f t="shared" si="216"/>
        <v>6896.6666666666661</v>
      </c>
      <c r="AC984" s="19">
        <f t="shared" si="217"/>
        <v>93105.002222222218</v>
      </c>
      <c r="AD984" s="19">
        <f t="shared" si="218"/>
        <v>6896.6666666666661</v>
      </c>
      <c r="AE984" s="19">
        <f t="shared" si="219"/>
        <v>86208.335555555546</v>
      </c>
      <c r="AF984" s="19">
        <f t="shared" si="220"/>
        <v>6896.6666666666661</v>
      </c>
      <c r="AG984" s="19">
        <f t="shared" si="221"/>
        <v>79311.668888888875</v>
      </c>
      <c r="AH984" s="19">
        <f t="shared" si="222"/>
        <v>6896.6666666666661</v>
      </c>
      <c r="AI984" s="19">
        <f t="shared" si="223"/>
        <v>72415.002222222203</v>
      </c>
      <c r="AJ984" s="19">
        <f t="shared" si="224"/>
        <v>6896.6666666666661</v>
      </c>
      <c r="AK984" s="20">
        <f t="shared" si="225"/>
        <v>65518.335555555539</v>
      </c>
    </row>
    <row r="985" spans="2:37" s="3" customFormat="1" ht="42.75" hidden="1" customHeight="1" outlineLevel="1" x14ac:dyDescent="0.2">
      <c r="B985" s="15" t="s">
        <v>1320</v>
      </c>
      <c r="C985" s="16" t="s">
        <v>44</v>
      </c>
      <c r="D985" s="17">
        <v>180</v>
      </c>
      <c r="E985" s="10" t="s">
        <v>969</v>
      </c>
      <c r="F985" s="10" t="s">
        <v>86</v>
      </c>
      <c r="G985" s="21">
        <v>56112</v>
      </c>
      <c r="H985" s="18">
        <f>IFERROR(INDEX(#REF!,MATCH(G985,#REF!,0)),G985)</f>
        <v>56112</v>
      </c>
      <c r="I985" s="11"/>
      <c r="J985" s="11" t="s">
        <v>1221</v>
      </c>
      <c r="K985" s="11"/>
      <c r="L985" s="11" t="s">
        <v>1312</v>
      </c>
      <c r="M985" s="11" t="s">
        <v>1212</v>
      </c>
      <c r="N985" s="19">
        <v>120360</v>
      </c>
      <c r="O985" s="19">
        <v>120360</v>
      </c>
      <c r="P985" s="11"/>
      <c r="Q985" s="11"/>
      <c r="R985" s="13">
        <f t="shared" si="214"/>
        <v>0</v>
      </c>
      <c r="S985" s="19">
        <v>120360</v>
      </c>
      <c r="T985" s="22">
        <v>668.67</v>
      </c>
      <c r="U985" s="11"/>
      <c r="V985" s="19">
        <v>120360</v>
      </c>
      <c r="W985" s="22">
        <v>668.67</v>
      </c>
      <c r="X985" s="19">
        <v>119691.33</v>
      </c>
      <c r="Y985" s="19">
        <f t="shared" si="215"/>
        <v>668.66666666666663</v>
      </c>
      <c r="Z985" s="19">
        <f t="shared" si="212"/>
        <v>4012.0033333333331</v>
      </c>
      <c r="AA985" s="19">
        <f t="shared" si="213"/>
        <v>116347.99666666667</v>
      </c>
      <c r="AB985" s="19">
        <f t="shared" si="216"/>
        <v>8024</v>
      </c>
      <c r="AC985" s="19">
        <f t="shared" si="217"/>
        <v>108323.99666666667</v>
      </c>
      <c r="AD985" s="19">
        <f t="shared" si="218"/>
        <v>8024</v>
      </c>
      <c r="AE985" s="19">
        <f t="shared" si="219"/>
        <v>100299.99666666667</v>
      </c>
      <c r="AF985" s="19">
        <f t="shared" si="220"/>
        <v>8024</v>
      </c>
      <c r="AG985" s="19">
        <f t="shared" si="221"/>
        <v>92275.996666666673</v>
      </c>
      <c r="AH985" s="19">
        <f t="shared" si="222"/>
        <v>8024</v>
      </c>
      <c r="AI985" s="19">
        <f t="shared" si="223"/>
        <v>84251.996666666673</v>
      </c>
      <c r="AJ985" s="19">
        <f t="shared" si="224"/>
        <v>8024</v>
      </c>
      <c r="AK985" s="20">
        <f t="shared" si="225"/>
        <v>76227.996666666673</v>
      </c>
    </row>
    <row r="986" spans="2:37" s="3" customFormat="1" ht="42.75" hidden="1" customHeight="1" outlineLevel="1" x14ac:dyDescent="0.2">
      <c r="B986" s="15" t="s">
        <v>1321</v>
      </c>
      <c r="C986" s="16" t="s">
        <v>44</v>
      </c>
      <c r="D986" s="17">
        <v>180</v>
      </c>
      <c r="E986" s="10" t="s">
        <v>969</v>
      </c>
      <c r="F986" s="10" t="s">
        <v>86</v>
      </c>
      <c r="G986" s="21">
        <v>56113</v>
      </c>
      <c r="H986" s="18">
        <f>IFERROR(INDEX(#REF!,MATCH(G986,#REF!,0)),G986)</f>
        <v>56113</v>
      </c>
      <c r="I986" s="11"/>
      <c r="J986" s="11" t="s">
        <v>1221</v>
      </c>
      <c r="K986" s="11"/>
      <c r="L986" s="11" t="s">
        <v>1312</v>
      </c>
      <c r="M986" s="11" t="s">
        <v>1212</v>
      </c>
      <c r="N986" s="19">
        <v>102800</v>
      </c>
      <c r="O986" s="19">
        <v>102800</v>
      </c>
      <c r="P986" s="11"/>
      <c r="Q986" s="11"/>
      <c r="R986" s="13">
        <f t="shared" si="214"/>
        <v>0</v>
      </c>
      <c r="S986" s="19">
        <v>102800</v>
      </c>
      <c r="T986" s="22">
        <v>571.11</v>
      </c>
      <c r="U986" s="11"/>
      <c r="V986" s="19">
        <v>102800</v>
      </c>
      <c r="W986" s="22">
        <v>571.11</v>
      </c>
      <c r="X986" s="19">
        <v>102228.89</v>
      </c>
      <c r="Y986" s="19">
        <f t="shared" si="215"/>
        <v>571.11111111111109</v>
      </c>
      <c r="Z986" s="19">
        <f t="shared" si="212"/>
        <v>3426.6655555555558</v>
      </c>
      <c r="AA986" s="19">
        <f t="shared" si="213"/>
        <v>99373.334444444437</v>
      </c>
      <c r="AB986" s="19">
        <f t="shared" si="216"/>
        <v>6853.333333333333</v>
      </c>
      <c r="AC986" s="19">
        <f t="shared" si="217"/>
        <v>92520.001111111109</v>
      </c>
      <c r="AD986" s="19">
        <f t="shared" si="218"/>
        <v>6853.333333333333</v>
      </c>
      <c r="AE986" s="19">
        <f t="shared" si="219"/>
        <v>85666.66777777778</v>
      </c>
      <c r="AF986" s="19">
        <f t="shared" si="220"/>
        <v>6853.333333333333</v>
      </c>
      <c r="AG986" s="19">
        <f t="shared" si="221"/>
        <v>78813.334444444452</v>
      </c>
      <c r="AH986" s="19">
        <f t="shared" si="222"/>
        <v>6853.333333333333</v>
      </c>
      <c r="AI986" s="19">
        <f t="shared" si="223"/>
        <v>71960.001111111123</v>
      </c>
      <c r="AJ986" s="19">
        <f t="shared" si="224"/>
        <v>6853.333333333333</v>
      </c>
      <c r="AK986" s="20">
        <f t="shared" si="225"/>
        <v>65106.667777777788</v>
      </c>
    </row>
    <row r="987" spans="2:37" s="3" customFormat="1" ht="42.75" hidden="1" customHeight="1" outlineLevel="1" x14ac:dyDescent="0.2">
      <c r="B987" s="15" t="s">
        <v>1322</v>
      </c>
      <c r="C987" s="16" t="s">
        <v>44</v>
      </c>
      <c r="D987" s="17">
        <v>180</v>
      </c>
      <c r="E987" s="10" t="s">
        <v>969</v>
      </c>
      <c r="F987" s="10" t="s">
        <v>86</v>
      </c>
      <c r="G987" s="21">
        <v>56114</v>
      </c>
      <c r="H987" s="18">
        <f>IFERROR(INDEX(#REF!,MATCH(G987,#REF!,0)),G987)</f>
        <v>56114</v>
      </c>
      <c r="I987" s="11"/>
      <c r="J987" s="11" t="s">
        <v>1221</v>
      </c>
      <c r="K987" s="11"/>
      <c r="L987" s="11" t="s">
        <v>1312</v>
      </c>
      <c r="M987" s="11" t="s">
        <v>1212</v>
      </c>
      <c r="N987" s="19">
        <v>143770</v>
      </c>
      <c r="O987" s="19">
        <v>143770</v>
      </c>
      <c r="P987" s="11"/>
      <c r="Q987" s="11"/>
      <c r="R987" s="13">
        <f t="shared" si="214"/>
        <v>0</v>
      </c>
      <c r="S987" s="19">
        <v>143770</v>
      </c>
      <c r="T987" s="22">
        <v>798.72</v>
      </c>
      <c r="U987" s="11"/>
      <c r="V987" s="19">
        <v>143770</v>
      </c>
      <c r="W987" s="22">
        <v>798.72</v>
      </c>
      <c r="X987" s="19">
        <v>142971.28</v>
      </c>
      <c r="Y987" s="19">
        <f t="shared" si="215"/>
        <v>798.72222222222217</v>
      </c>
      <c r="Z987" s="19">
        <f t="shared" si="212"/>
        <v>4792.3311111111107</v>
      </c>
      <c r="AA987" s="19">
        <f t="shared" si="213"/>
        <v>138977.6688888889</v>
      </c>
      <c r="AB987" s="19">
        <f t="shared" si="216"/>
        <v>9584.6666666666661</v>
      </c>
      <c r="AC987" s="19">
        <f t="shared" si="217"/>
        <v>129393.00222222223</v>
      </c>
      <c r="AD987" s="19">
        <f t="shared" si="218"/>
        <v>9584.6666666666661</v>
      </c>
      <c r="AE987" s="19">
        <f t="shared" si="219"/>
        <v>119808.33555555556</v>
      </c>
      <c r="AF987" s="19">
        <f t="shared" si="220"/>
        <v>9584.6666666666661</v>
      </c>
      <c r="AG987" s="19">
        <f t="shared" si="221"/>
        <v>110223.66888888889</v>
      </c>
      <c r="AH987" s="19">
        <f t="shared" si="222"/>
        <v>9584.6666666666661</v>
      </c>
      <c r="AI987" s="19">
        <f t="shared" si="223"/>
        <v>100639.00222222222</v>
      </c>
      <c r="AJ987" s="19">
        <f t="shared" si="224"/>
        <v>9584.6666666666661</v>
      </c>
      <c r="AK987" s="20">
        <f t="shared" si="225"/>
        <v>91054.335555555546</v>
      </c>
    </row>
    <row r="988" spans="2:37" s="3" customFormat="1" ht="42.75" hidden="1" customHeight="1" outlineLevel="1" x14ac:dyDescent="0.2">
      <c r="B988" s="15" t="s">
        <v>1323</v>
      </c>
      <c r="C988" s="16" t="s">
        <v>44</v>
      </c>
      <c r="D988" s="17">
        <v>180</v>
      </c>
      <c r="E988" s="10" t="s">
        <v>969</v>
      </c>
      <c r="F988" s="10" t="s">
        <v>86</v>
      </c>
      <c r="G988" s="21">
        <v>56115</v>
      </c>
      <c r="H988" s="18">
        <f>IFERROR(INDEX(#REF!,MATCH(G988,#REF!,0)),G988)</f>
        <v>56115</v>
      </c>
      <c r="I988" s="11"/>
      <c r="J988" s="11" t="s">
        <v>1221</v>
      </c>
      <c r="K988" s="11"/>
      <c r="L988" s="11" t="s">
        <v>1312</v>
      </c>
      <c r="M988" s="11" t="s">
        <v>1212</v>
      </c>
      <c r="N988" s="19">
        <v>155670</v>
      </c>
      <c r="O988" s="19">
        <v>155670</v>
      </c>
      <c r="P988" s="11"/>
      <c r="Q988" s="11"/>
      <c r="R988" s="13">
        <f t="shared" si="214"/>
        <v>0</v>
      </c>
      <c r="S988" s="19">
        <v>155670</v>
      </c>
      <c r="T988" s="22">
        <v>864.83</v>
      </c>
      <c r="U988" s="11"/>
      <c r="V988" s="19">
        <v>155670</v>
      </c>
      <c r="W988" s="22">
        <v>864.83</v>
      </c>
      <c r="X988" s="19">
        <v>154805.17000000001</v>
      </c>
      <c r="Y988" s="19">
        <f t="shared" si="215"/>
        <v>864.83333333333337</v>
      </c>
      <c r="Z988" s="19">
        <f t="shared" si="212"/>
        <v>5188.9966666666669</v>
      </c>
      <c r="AA988" s="19">
        <f t="shared" si="213"/>
        <v>150481.00333333333</v>
      </c>
      <c r="AB988" s="19">
        <f t="shared" si="216"/>
        <v>10378</v>
      </c>
      <c r="AC988" s="19">
        <f t="shared" si="217"/>
        <v>140103.00333333333</v>
      </c>
      <c r="AD988" s="19">
        <f t="shared" si="218"/>
        <v>10378</v>
      </c>
      <c r="AE988" s="19">
        <f t="shared" si="219"/>
        <v>129725.00333333333</v>
      </c>
      <c r="AF988" s="19">
        <f t="shared" si="220"/>
        <v>10378</v>
      </c>
      <c r="AG988" s="19">
        <f t="shared" si="221"/>
        <v>119347.00333333333</v>
      </c>
      <c r="AH988" s="19">
        <f t="shared" si="222"/>
        <v>10378</v>
      </c>
      <c r="AI988" s="19">
        <f t="shared" si="223"/>
        <v>108969.00333333333</v>
      </c>
      <c r="AJ988" s="19">
        <f t="shared" si="224"/>
        <v>10378</v>
      </c>
      <c r="AK988" s="20">
        <f t="shared" si="225"/>
        <v>98591.003333333327</v>
      </c>
    </row>
    <row r="989" spans="2:37" s="3" customFormat="1" ht="42.75" hidden="1" customHeight="1" outlineLevel="1" x14ac:dyDescent="0.2">
      <c r="B989" s="15" t="s">
        <v>1324</v>
      </c>
      <c r="C989" s="16" t="s">
        <v>44</v>
      </c>
      <c r="D989" s="17">
        <v>180</v>
      </c>
      <c r="E989" s="10" t="s">
        <v>969</v>
      </c>
      <c r="F989" s="10" t="s">
        <v>86</v>
      </c>
      <c r="G989" s="21">
        <v>56116</v>
      </c>
      <c r="H989" s="18">
        <f>IFERROR(INDEX(#REF!,MATCH(G989,#REF!,0)),G989)</f>
        <v>56116</v>
      </c>
      <c r="I989" s="11"/>
      <c r="J989" s="11" t="s">
        <v>1221</v>
      </c>
      <c r="K989" s="11"/>
      <c r="L989" s="11" t="s">
        <v>1312</v>
      </c>
      <c r="M989" s="11" t="s">
        <v>1212</v>
      </c>
      <c r="N989" s="19">
        <v>102530</v>
      </c>
      <c r="O989" s="19">
        <v>102530</v>
      </c>
      <c r="P989" s="11"/>
      <c r="Q989" s="11"/>
      <c r="R989" s="13">
        <f t="shared" si="214"/>
        <v>0</v>
      </c>
      <c r="S989" s="19">
        <v>102530</v>
      </c>
      <c r="T989" s="22">
        <v>569.61</v>
      </c>
      <c r="U989" s="11"/>
      <c r="V989" s="19">
        <v>102530</v>
      </c>
      <c r="W989" s="22">
        <v>569.61</v>
      </c>
      <c r="X989" s="19">
        <v>101960.39</v>
      </c>
      <c r="Y989" s="19">
        <f t="shared" si="215"/>
        <v>569.61111111111109</v>
      </c>
      <c r="Z989" s="19">
        <f t="shared" si="212"/>
        <v>3417.6655555555558</v>
      </c>
      <c r="AA989" s="19">
        <f t="shared" si="213"/>
        <v>99112.334444444437</v>
      </c>
      <c r="AB989" s="19">
        <f t="shared" si="216"/>
        <v>6835.333333333333</v>
      </c>
      <c r="AC989" s="19">
        <f t="shared" si="217"/>
        <v>92277.001111111109</v>
      </c>
      <c r="AD989" s="19">
        <f t="shared" si="218"/>
        <v>6835.333333333333</v>
      </c>
      <c r="AE989" s="19">
        <f t="shared" si="219"/>
        <v>85441.66777777778</v>
      </c>
      <c r="AF989" s="19">
        <f t="shared" si="220"/>
        <v>6835.333333333333</v>
      </c>
      <c r="AG989" s="19">
        <f t="shared" si="221"/>
        <v>78606.334444444452</v>
      </c>
      <c r="AH989" s="19">
        <f t="shared" si="222"/>
        <v>6835.333333333333</v>
      </c>
      <c r="AI989" s="19">
        <f t="shared" si="223"/>
        <v>71771.001111111123</v>
      </c>
      <c r="AJ989" s="19">
        <f t="shared" si="224"/>
        <v>6835.333333333333</v>
      </c>
      <c r="AK989" s="20">
        <f t="shared" si="225"/>
        <v>64935.667777777788</v>
      </c>
    </row>
    <row r="990" spans="2:37" s="3" customFormat="1" ht="42.75" hidden="1" customHeight="1" outlineLevel="1" x14ac:dyDescent="0.2">
      <c r="B990" s="15" t="s">
        <v>1325</v>
      </c>
      <c r="C990" s="16" t="s">
        <v>44</v>
      </c>
      <c r="D990" s="17">
        <v>180</v>
      </c>
      <c r="E990" s="10" t="s">
        <v>969</v>
      </c>
      <c r="F990" s="10" t="s">
        <v>86</v>
      </c>
      <c r="G990" s="21">
        <v>56117</v>
      </c>
      <c r="H990" s="18">
        <f>IFERROR(INDEX(#REF!,MATCH(G990,#REF!,0)),G990)</f>
        <v>56117</v>
      </c>
      <c r="I990" s="11"/>
      <c r="J990" s="11" t="s">
        <v>1221</v>
      </c>
      <c r="K990" s="11"/>
      <c r="L990" s="11" t="s">
        <v>1312</v>
      </c>
      <c r="M990" s="11" t="s">
        <v>1212</v>
      </c>
      <c r="N990" s="19">
        <v>271750</v>
      </c>
      <c r="O990" s="19">
        <v>271750</v>
      </c>
      <c r="P990" s="11"/>
      <c r="Q990" s="11"/>
      <c r="R990" s="13">
        <f t="shared" si="214"/>
        <v>0</v>
      </c>
      <c r="S990" s="19">
        <v>271750</v>
      </c>
      <c r="T990" s="19">
        <v>1509.72</v>
      </c>
      <c r="U990" s="11"/>
      <c r="V990" s="19">
        <v>271750</v>
      </c>
      <c r="W990" s="19">
        <v>1509.72</v>
      </c>
      <c r="X990" s="19">
        <v>270240.28000000003</v>
      </c>
      <c r="Y990" s="19">
        <f t="shared" si="215"/>
        <v>1509.7222222222222</v>
      </c>
      <c r="Z990" s="19">
        <f t="shared" si="212"/>
        <v>9058.3311111111107</v>
      </c>
      <c r="AA990" s="19">
        <f t="shared" si="213"/>
        <v>262691.6688888889</v>
      </c>
      <c r="AB990" s="19">
        <f t="shared" si="216"/>
        <v>18116.666666666664</v>
      </c>
      <c r="AC990" s="19">
        <f t="shared" si="217"/>
        <v>244575.00222222225</v>
      </c>
      <c r="AD990" s="19">
        <f t="shared" si="218"/>
        <v>18116.666666666664</v>
      </c>
      <c r="AE990" s="19">
        <f t="shared" si="219"/>
        <v>226458.33555555559</v>
      </c>
      <c r="AF990" s="19">
        <f t="shared" si="220"/>
        <v>18116.666666666664</v>
      </c>
      <c r="AG990" s="19">
        <f t="shared" si="221"/>
        <v>208341.66888888893</v>
      </c>
      <c r="AH990" s="19">
        <f t="shared" si="222"/>
        <v>18116.666666666664</v>
      </c>
      <c r="AI990" s="19">
        <f t="shared" si="223"/>
        <v>190225.00222222228</v>
      </c>
      <c r="AJ990" s="19">
        <f t="shared" si="224"/>
        <v>18116.666666666664</v>
      </c>
      <c r="AK990" s="20">
        <f t="shared" si="225"/>
        <v>172108.33555555562</v>
      </c>
    </row>
    <row r="991" spans="2:37" s="3" customFormat="1" ht="42.75" hidden="1" customHeight="1" outlineLevel="1" x14ac:dyDescent="0.2">
      <c r="B991" s="15" t="s">
        <v>1326</v>
      </c>
      <c r="C991" s="16" t="s">
        <v>44</v>
      </c>
      <c r="D991" s="17">
        <v>180</v>
      </c>
      <c r="E991" s="10" t="s">
        <v>969</v>
      </c>
      <c r="F991" s="10" t="s">
        <v>86</v>
      </c>
      <c r="G991" s="21">
        <v>56118</v>
      </c>
      <c r="H991" s="18">
        <f>IFERROR(INDEX(#REF!,MATCH(G991,#REF!,0)),G991)</f>
        <v>56118</v>
      </c>
      <c r="I991" s="11"/>
      <c r="J991" s="11" t="s">
        <v>1221</v>
      </c>
      <c r="K991" s="11"/>
      <c r="L991" s="11" t="s">
        <v>1312</v>
      </c>
      <c r="M991" s="11" t="s">
        <v>1212</v>
      </c>
      <c r="N991" s="19">
        <v>157520</v>
      </c>
      <c r="O991" s="19">
        <v>157520</v>
      </c>
      <c r="P991" s="11"/>
      <c r="Q991" s="11"/>
      <c r="R991" s="13">
        <f t="shared" si="214"/>
        <v>0</v>
      </c>
      <c r="S991" s="19">
        <v>157520</v>
      </c>
      <c r="T991" s="22">
        <v>875.11</v>
      </c>
      <c r="U991" s="11"/>
      <c r="V991" s="19">
        <v>157520</v>
      </c>
      <c r="W991" s="22">
        <v>875.11</v>
      </c>
      <c r="X991" s="19">
        <v>156644.89000000001</v>
      </c>
      <c r="Y991" s="19">
        <f t="shared" si="215"/>
        <v>875.11111111111109</v>
      </c>
      <c r="Z991" s="19">
        <f t="shared" si="212"/>
        <v>5250.6655555555553</v>
      </c>
      <c r="AA991" s="19">
        <f t="shared" si="213"/>
        <v>152269.33444444445</v>
      </c>
      <c r="AB991" s="19">
        <f t="shared" si="216"/>
        <v>10501.333333333332</v>
      </c>
      <c r="AC991" s="19">
        <f t="shared" si="217"/>
        <v>141768.00111111111</v>
      </c>
      <c r="AD991" s="19">
        <f t="shared" si="218"/>
        <v>10501.333333333332</v>
      </c>
      <c r="AE991" s="19">
        <f t="shared" si="219"/>
        <v>131266.66777777777</v>
      </c>
      <c r="AF991" s="19">
        <f t="shared" si="220"/>
        <v>10501.333333333332</v>
      </c>
      <c r="AG991" s="19">
        <f t="shared" si="221"/>
        <v>120765.33444444444</v>
      </c>
      <c r="AH991" s="19">
        <f t="shared" si="222"/>
        <v>10501.333333333332</v>
      </c>
      <c r="AI991" s="19">
        <f t="shared" si="223"/>
        <v>110264.00111111111</v>
      </c>
      <c r="AJ991" s="19">
        <f t="shared" si="224"/>
        <v>10501.333333333332</v>
      </c>
      <c r="AK991" s="20">
        <f t="shared" si="225"/>
        <v>99762.66777777778</v>
      </c>
    </row>
    <row r="992" spans="2:37" s="3" customFormat="1" ht="42.75" hidden="1" customHeight="1" outlineLevel="1" x14ac:dyDescent="0.2">
      <c r="B992" s="15" t="s">
        <v>1327</v>
      </c>
      <c r="C992" s="16" t="s">
        <v>44</v>
      </c>
      <c r="D992" s="17">
        <v>180</v>
      </c>
      <c r="E992" s="10" t="s">
        <v>969</v>
      </c>
      <c r="F992" s="10" t="s">
        <v>86</v>
      </c>
      <c r="G992" s="21">
        <v>56119</v>
      </c>
      <c r="H992" s="18">
        <f>IFERROR(INDEX(#REF!,MATCH(G992,#REF!,0)),G992)</f>
        <v>56119</v>
      </c>
      <c r="I992" s="11"/>
      <c r="J992" s="11" t="s">
        <v>1221</v>
      </c>
      <c r="K992" s="11"/>
      <c r="L992" s="11" t="s">
        <v>1312</v>
      </c>
      <c r="M992" s="11" t="s">
        <v>1212</v>
      </c>
      <c r="N992" s="19">
        <v>249920</v>
      </c>
      <c r="O992" s="19">
        <v>249920</v>
      </c>
      <c r="P992" s="11"/>
      <c r="Q992" s="11"/>
      <c r="R992" s="13">
        <f t="shared" si="214"/>
        <v>0</v>
      </c>
      <c r="S992" s="19">
        <v>249920</v>
      </c>
      <c r="T992" s="19">
        <v>1388.44</v>
      </c>
      <c r="U992" s="11"/>
      <c r="V992" s="19">
        <v>249920</v>
      </c>
      <c r="W992" s="19">
        <v>1388.44</v>
      </c>
      <c r="X992" s="19">
        <v>248531.56</v>
      </c>
      <c r="Y992" s="19">
        <f t="shared" si="215"/>
        <v>1388.4444444444443</v>
      </c>
      <c r="Z992" s="19">
        <f t="shared" si="212"/>
        <v>8330.6622222222213</v>
      </c>
      <c r="AA992" s="19">
        <f t="shared" si="213"/>
        <v>241589.33777777778</v>
      </c>
      <c r="AB992" s="19">
        <f t="shared" si="216"/>
        <v>16661.333333333332</v>
      </c>
      <c r="AC992" s="19">
        <f t="shared" si="217"/>
        <v>224928.00444444444</v>
      </c>
      <c r="AD992" s="19">
        <f t="shared" si="218"/>
        <v>16661.333333333332</v>
      </c>
      <c r="AE992" s="19">
        <f t="shared" si="219"/>
        <v>208266.67111111109</v>
      </c>
      <c r="AF992" s="19">
        <f t="shared" si="220"/>
        <v>16661.333333333332</v>
      </c>
      <c r="AG992" s="19">
        <f t="shared" si="221"/>
        <v>191605.33777777775</v>
      </c>
      <c r="AH992" s="19">
        <f t="shared" si="222"/>
        <v>16661.333333333332</v>
      </c>
      <c r="AI992" s="19">
        <f t="shared" si="223"/>
        <v>174944.00444444441</v>
      </c>
      <c r="AJ992" s="19">
        <f t="shared" si="224"/>
        <v>16661.333333333332</v>
      </c>
      <c r="AK992" s="20">
        <f t="shared" si="225"/>
        <v>158282.67111111106</v>
      </c>
    </row>
    <row r="993" spans="2:37" s="3" customFormat="1" ht="42.75" hidden="1" customHeight="1" outlineLevel="1" x14ac:dyDescent="0.2">
      <c r="B993" s="15" t="s">
        <v>1328</v>
      </c>
      <c r="C993" s="16" t="s">
        <v>44</v>
      </c>
      <c r="D993" s="17">
        <v>180</v>
      </c>
      <c r="E993" s="10" t="s">
        <v>969</v>
      </c>
      <c r="F993" s="10" t="s">
        <v>86</v>
      </c>
      <c r="G993" s="21">
        <v>56120</v>
      </c>
      <c r="H993" s="18">
        <f>IFERROR(INDEX(#REF!,MATCH(G993,#REF!,0)),G993)</f>
        <v>56120</v>
      </c>
      <c r="I993" s="11"/>
      <c r="J993" s="11" t="s">
        <v>1221</v>
      </c>
      <c r="K993" s="11"/>
      <c r="L993" s="11" t="s">
        <v>1312</v>
      </c>
      <c r="M993" s="11" t="s">
        <v>1212</v>
      </c>
      <c r="N993" s="19">
        <v>200230</v>
      </c>
      <c r="O993" s="19">
        <v>200230</v>
      </c>
      <c r="P993" s="11"/>
      <c r="Q993" s="11"/>
      <c r="R993" s="13">
        <f t="shared" si="214"/>
        <v>0</v>
      </c>
      <c r="S993" s="19">
        <v>200230</v>
      </c>
      <c r="T993" s="19">
        <v>1112.3900000000001</v>
      </c>
      <c r="U993" s="11"/>
      <c r="V993" s="19">
        <v>200230</v>
      </c>
      <c r="W993" s="19">
        <v>1112.3900000000001</v>
      </c>
      <c r="X993" s="19">
        <v>199117.61</v>
      </c>
      <c r="Y993" s="19">
        <f t="shared" si="215"/>
        <v>1112.3888888888889</v>
      </c>
      <c r="Z993" s="19">
        <f t="shared" si="212"/>
        <v>6674.3344444444447</v>
      </c>
      <c r="AA993" s="19">
        <f t="shared" si="213"/>
        <v>193555.66555555555</v>
      </c>
      <c r="AB993" s="19">
        <f t="shared" si="216"/>
        <v>13348.666666666668</v>
      </c>
      <c r="AC993" s="19">
        <f t="shared" si="217"/>
        <v>180206.99888888889</v>
      </c>
      <c r="AD993" s="19">
        <f t="shared" si="218"/>
        <v>13348.666666666668</v>
      </c>
      <c r="AE993" s="19">
        <f t="shared" si="219"/>
        <v>166858.33222222223</v>
      </c>
      <c r="AF993" s="19">
        <f t="shared" si="220"/>
        <v>13348.666666666668</v>
      </c>
      <c r="AG993" s="19">
        <f t="shared" si="221"/>
        <v>153509.66555555558</v>
      </c>
      <c r="AH993" s="19">
        <f t="shared" si="222"/>
        <v>13348.666666666668</v>
      </c>
      <c r="AI993" s="19">
        <f t="shared" si="223"/>
        <v>140160.99888888892</v>
      </c>
      <c r="AJ993" s="19">
        <f t="shared" si="224"/>
        <v>13348.666666666668</v>
      </c>
      <c r="AK993" s="20">
        <f t="shared" si="225"/>
        <v>126812.33222222225</v>
      </c>
    </row>
    <row r="994" spans="2:37" s="3" customFormat="1" ht="42.75" hidden="1" customHeight="1" outlineLevel="1" x14ac:dyDescent="0.2">
      <c r="B994" s="15" t="s">
        <v>1329</v>
      </c>
      <c r="C994" s="16" t="s">
        <v>44</v>
      </c>
      <c r="D994" s="17">
        <v>180</v>
      </c>
      <c r="E994" s="10" t="s">
        <v>969</v>
      </c>
      <c r="F994" s="10" t="s">
        <v>86</v>
      </c>
      <c r="G994" s="21">
        <v>56121</v>
      </c>
      <c r="H994" s="18">
        <f>IFERROR(INDEX(#REF!,MATCH(G994,#REF!,0)),G994)</f>
        <v>56121</v>
      </c>
      <c r="I994" s="11"/>
      <c r="J994" s="11" t="s">
        <v>1221</v>
      </c>
      <c r="K994" s="11"/>
      <c r="L994" s="11" t="s">
        <v>1312</v>
      </c>
      <c r="M994" s="11" t="s">
        <v>1212</v>
      </c>
      <c r="N994" s="19">
        <v>351180</v>
      </c>
      <c r="O994" s="19">
        <v>351180</v>
      </c>
      <c r="P994" s="11"/>
      <c r="Q994" s="11"/>
      <c r="R994" s="13">
        <f t="shared" si="214"/>
        <v>0</v>
      </c>
      <c r="S994" s="19">
        <v>351180</v>
      </c>
      <c r="T994" s="19">
        <v>1951</v>
      </c>
      <c r="U994" s="11"/>
      <c r="V994" s="19">
        <v>351180</v>
      </c>
      <c r="W994" s="19">
        <v>1951</v>
      </c>
      <c r="X994" s="19">
        <v>349229</v>
      </c>
      <c r="Y994" s="19">
        <f t="shared" si="215"/>
        <v>1951</v>
      </c>
      <c r="Z994" s="19">
        <f t="shared" si="212"/>
        <v>11706</v>
      </c>
      <c r="AA994" s="19">
        <f t="shared" si="213"/>
        <v>339474</v>
      </c>
      <c r="AB994" s="19">
        <f t="shared" si="216"/>
        <v>23412</v>
      </c>
      <c r="AC994" s="19">
        <f t="shared" si="217"/>
        <v>316062</v>
      </c>
      <c r="AD994" s="19">
        <f t="shared" si="218"/>
        <v>23412</v>
      </c>
      <c r="AE994" s="19">
        <f t="shared" si="219"/>
        <v>292650</v>
      </c>
      <c r="AF994" s="19">
        <f t="shared" si="220"/>
        <v>23412</v>
      </c>
      <c r="AG994" s="19">
        <f t="shared" si="221"/>
        <v>269238</v>
      </c>
      <c r="AH994" s="19">
        <f t="shared" si="222"/>
        <v>23412</v>
      </c>
      <c r="AI994" s="19">
        <f t="shared" si="223"/>
        <v>245826</v>
      </c>
      <c r="AJ994" s="19">
        <f t="shared" si="224"/>
        <v>23412</v>
      </c>
      <c r="AK994" s="20">
        <f t="shared" si="225"/>
        <v>222414</v>
      </c>
    </row>
    <row r="995" spans="2:37" s="3" customFormat="1" ht="42.75" hidden="1" customHeight="1" outlineLevel="1" x14ac:dyDescent="0.2">
      <c r="B995" s="15" t="s">
        <v>1330</v>
      </c>
      <c r="C995" s="16" t="s">
        <v>44</v>
      </c>
      <c r="D995" s="17">
        <v>180</v>
      </c>
      <c r="E995" s="10" t="s">
        <v>969</v>
      </c>
      <c r="F995" s="10" t="s">
        <v>86</v>
      </c>
      <c r="G995" s="21">
        <v>56122</v>
      </c>
      <c r="H995" s="18">
        <f>IFERROR(INDEX(#REF!,MATCH(G995,#REF!,0)),G995)</f>
        <v>56122</v>
      </c>
      <c r="I995" s="11"/>
      <c r="J995" s="11" t="s">
        <v>1221</v>
      </c>
      <c r="K995" s="11"/>
      <c r="L995" s="11" t="s">
        <v>1312</v>
      </c>
      <c r="M995" s="11" t="s">
        <v>1212</v>
      </c>
      <c r="N995" s="19">
        <v>194100</v>
      </c>
      <c r="O995" s="19">
        <v>194100</v>
      </c>
      <c r="P995" s="11"/>
      <c r="Q995" s="11"/>
      <c r="R995" s="13">
        <f t="shared" si="214"/>
        <v>0</v>
      </c>
      <c r="S995" s="19">
        <v>194100</v>
      </c>
      <c r="T995" s="19">
        <v>1078.33</v>
      </c>
      <c r="U995" s="11"/>
      <c r="V995" s="19">
        <v>194100</v>
      </c>
      <c r="W995" s="19">
        <v>1078.33</v>
      </c>
      <c r="X995" s="19">
        <v>193021.67</v>
      </c>
      <c r="Y995" s="19">
        <f t="shared" si="215"/>
        <v>1078.3333333333333</v>
      </c>
      <c r="Z995" s="19">
        <f t="shared" si="212"/>
        <v>6469.996666666666</v>
      </c>
      <c r="AA995" s="19">
        <f t="shared" si="213"/>
        <v>187630.00333333333</v>
      </c>
      <c r="AB995" s="19">
        <f t="shared" si="216"/>
        <v>12940</v>
      </c>
      <c r="AC995" s="19">
        <f t="shared" si="217"/>
        <v>174690.00333333333</v>
      </c>
      <c r="AD995" s="19">
        <f t="shared" si="218"/>
        <v>12940</v>
      </c>
      <c r="AE995" s="19">
        <f t="shared" si="219"/>
        <v>161750.00333333333</v>
      </c>
      <c r="AF995" s="19">
        <f t="shared" si="220"/>
        <v>12940</v>
      </c>
      <c r="AG995" s="19">
        <f t="shared" si="221"/>
        <v>148810.00333333333</v>
      </c>
      <c r="AH995" s="19">
        <f t="shared" si="222"/>
        <v>12940</v>
      </c>
      <c r="AI995" s="19">
        <f t="shared" si="223"/>
        <v>135870.00333333333</v>
      </c>
      <c r="AJ995" s="19">
        <f t="shared" si="224"/>
        <v>12940</v>
      </c>
      <c r="AK995" s="20">
        <f t="shared" si="225"/>
        <v>122930.00333333333</v>
      </c>
    </row>
    <row r="996" spans="2:37" s="3" customFormat="1" ht="42.75" hidden="1" customHeight="1" outlineLevel="1" x14ac:dyDescent="0.2">
      <c r="B996" s="15" t="s">
        <v>1331</v>
      </c>
      <c r="C996" s="16" t="s">
        <v>44</v>
      </c>
      <c r="D996" s="17">
        <v>180</v>
      </c>
      <c r="E996" s="10" t="s">
        <v>969</v>
      </c>
      <c r="F996" s="10" t="s">
        <v>86</v>
      </c>
      <c r="G996" s="21">
        <v>56123</v>
      </c>
      <c r="H996" s="18">
        <f>IFERROR(INDEX(#REF!,MATCH(G996,#REF!,0)),G996)</f>
        <v>56123</v>
      </c>
      <c r="I996" s="11"/>
      <c r="J996" s="11" t="s">
        <v>1221</v>
      </c>
      <c r="K996" s="11"/>
      <c r="L996" s="11" t="s">
        <v>1312</v>
      </c>
      <c r="M996" s="11" t="s">
        <v>1212</v>
      </c>
      <c r="N996" s="19">
        <v>100990</v>
      </c>
      <c r="O996" s="19">
        <v>100990</v>
      </c>
      <c r="P996" s="11"/>
      <c r="Q996" s="11"/>
      <c r="R996" s="13">
        <f t="shared" si="214"/>
        <v>0</v>
      </c>
      <c r="S996" s="19">
        <v>100990</v>
      </c>
      <c r="T996" s="22">
        <v>561.05999999999995</v>
      </c>
      <c r="U996" s="11"/>
      <c r="V996" s="19">
        <v>100990</v>
      </c>
      <c r="W996" s="22">
        <v>561.05999999999995</v>
      </c>
      <c r="X996" s="19">
        <v>100428.94</v>
      </c>
      <c r="Y996" s="19">
        <f t="shared" si="215"/>
        <v>561.05555555555554</v>
      </c>
      <c r="Z996" s="19">
        <f t="shared" si="212"/>
        <v>3366.3377777777778</v>
      </c>
      <c r="AA996" s="19">
        <f t="shared" si="213"/>
        <v>97623.662222222221</v>
      </c>
      <c r="AB996" s="19">
        <f t="shared" si="216"/>
        <v>6732.6666666666661</v>
      </c>
      <c r="AC996" s="19">
        <f t="shared" si="217"/>
        <v>90890.99555555555</v>
      </c>
      <c r="AD996" s="19">
        <f t="shared" si="218"/>
        <v>6732.6666666666661</v>
      </c>
      <c r="AE996" s="19">
        <f t="shared" si="219"/>
        <v>84158.328888888878</v>
      </c>
      <c r="AF996" s="19">
        <f t="shared" si="220"/>
        <v>6732.6666666666661</v>
      </c>
      <c r="AG996" s="19">
        <f t="shared" si="221"/>
        <v>77425.662222222207</v>
      </c>
      <c r="AH996" s="19">
        <f t="shared" si="222"/>
        <v>6732.6666666666661</v>
      </c>
      <c r="AI996" s="19">
        <f t="shared" si="223"/>
        <v>70692.995555555535</v>
      </c>
      <c r="AJ996" s="19">
        <f t="shared" si="224"/>
        <v>6732.6666666666661</v>
      </c>
      <c r="AK996" s="20">
        <f t="shared" si="225"/>
        <v>63960.328888888871</v>
      </c>
    </row>
    <row r="997" spans="2:37" s="3" customFormat="1" ht="42.75" hidden="1" customHeight="1" outlineLevel="1" x14ac:dyDescent="0.2">
      <c r="B997" s="15" t="s">
        <v>1332</v>
      </c>
      <c r="C997" s="16" t="s">
        <v>44</v>
      </c>
      <c r="D997" s="17">
        <v>180</v>
      </c>
      <c r="E997" s="10" t="s">
        <v>969</v>
      </c>
      <c r="F997" s="10" t="s">
        <v>86</v>
      </c>
      <c r="G997" s="21">
        <v>56153</v>
      </c>
      <c r="H997" s="18">
        <f>IFERROR(INDEX(#REF!,MATCH(G997,#REF!,0)),G997)</f>
        <v>56153</v>
      </c>
      <c r="I997" s="11"/>
      <c r="J997" s="11" t="s">
        <v>1221</v>
      </c>
      <c r="K997" s="11"/>
      <c r="L997" s="11" t="s">
        <v>1312</v>
      </c>
      <c r="M997" s="11" t="s">
        <v>1212</v>
      </c>
      <c r="N997" s="19">
        <v>102140</v>
      </c>
      <c r="O997" s="19">
        <v>102140</v>
      </c>
      <c r="P997" s="11"/>
      <c r="Q997" s="11"/>
      <c r="R997" s="13">
        <f t="shared" si="214"/>
        <v>0</v>
      </c>
      <c r="S997" s="19">
        <v>102140</v>
      </c>
      <c r="T997" s="22">
        <v>567.44000000000005</v>
      </c>
      <c r="U997" s="11"/>
      <c r="V997" s="19">
        <v>102140</v>
      </c>
      <c r="W997" s="22">
        <v>567.44000000000005</v>
      </c>
      <c r="X997" s="19">
        <v>101572.56</v>
      </c>
      <c r="Y997" s="19">
        <f t="shared" si="215"/>
        <v>567.44444444444446</v>
      </c>
      <c r="Z997" s="19">
        <f t="shared" si="212"/>
        <v>3404.6622222222222</v>
      </c>
      <c r="AA997" s="19">
        <f t="shared" si="213"/>
        <v>98735.337777777779</v>
      </c>
      <c r="AB997" s="19">
        <f t="shared" si="216"/>
        <v>6809.3333333333339</v>
      </c>
      <c r="AC997" s="19">
        <f t="shared" si="217"/>
        <v>91926.00444444445</v>
      </c>
      <c r="AD997" s="19">
        <f t="shared" si="218"/>
        <v>6809.3333333333339</v>
      </c>
      <c r="AE997" s="19">
        <f t="shared" si="219"/>
        <v>85116.671111111122</v>
      </c>
      <c r="AF997" s="19">
        <f t="shared" si="220"/>
        <v>6809.3333333333339</v>
      </c>
      <c r="AG997" s="19">
        <f t="shared" si="221"/>
        <v>78307.337777777793</v>
      </c>
      <c r="AH997" s="19">
        <f t="shared" si="222"/>
        <v>6809.3333333333339</v>
      </c>
      <c r="AI997" s="19">
        <f t="shared" si="223"/>
        <v>71498.004444444465</v>
      </c>
      <c r="AJ997" s="19">
        <f t="shared" si="224"/>
        <v>6809.3333333333339</v>
      </c>
      <c r="AK997" s="20">
        <f t="shared" si="225"/>
        <v>64688.671111111129</v>
      </c>
    </row>
    <row r="998" spans="2:37" s="3" customFormat="1" ht="42.75" hidden="1" customHeight="1" outlineLevel="1" x14ac:dyDescent="0.2">
      <c r="B998" s="15" t="s">
        <v>1333</v>
      </c>
      <c r="C998" s="16" t="s">
        <v>44</v>
      </c>
      <c r="D998" s="17">
        <v>180</v>
      </c>
      <c r="E998" s="10" t="s">
        <v>969</v>
      </c>
      <c r="F998" s="10" t="s">
        <v>86</v>
      </c>
      <c r="G998" s="21">
        <v>56154</v>
      </c>
      <c r="H998" s="18">
        <f>IFERROR(INDEX(#REF!,MATCH(G998,#REF!,0)),G998)</f>
        <v>56154</v>
      </c>
      <c r="I998" s="11"/>
      <c r="J998" s="11" t="s">
        <v>1221</v>
      </c>
      <c r="K998" s="11"/>
      <c r="L998" s="11" t="s">
        <v>1312</v>
      </c>
      <c r="M998" s="11" t="s">
        <v>1212</v>
      </c>
      <c r="N998" s="19">
        <v>448230</v>
      </c>
      <c r="O998" s="19">
        <v>448230</v>
      </c>
      <c r="P998" s="11"/>
      <c r="Q998" s="11"/>
      <c r="R998" s="13">
        <f t="shared" si="214"/>
        <v>0</v>
      </c>
      <c r="S998" s="19">
        <v>448230</v>
      </c>
      <c r="T998" s="19">
        <v>2490.17</v>
      </c>
      <c r="U998" s="11"/>
      <c r="V998" s="19">
        <v>448230</v>
      </c>
      <c r="W998" s="19">
        <v>2490.17</v>
      </c>
      <c r="X998" s="19">
        <v>445739.83</v>
      </c>
      <c r="Y998" s="19">
        <f t="shared" si="215"/>
        <v>2490.1666666666665</v>
      </c>
      <c r="Z998" s="19">
        <f t="shared" si="212"/>
        <v>14941.003333333332</v>
      </c>
      <c r="AA998" s="19">
        <f t="shared" si="213"/>
        <v>433288.99666666664</v>
      </c>
      <c r="AB998" s="19">
        <f t="shared" si="216"/>
        <v>29882</v>
      </c>
      <c r="AC998" s="19">
        <f t="shared" si="217"/>
        <v>403406.99666666664</v>
      </c>
      <c r="AD998" s="19">
        <f t="shared" si="218"/>
        <v>29882</v>
      </c>
      <c r="AE998" s="19">
        <f t="shared" si="219"/>
        <v>373524.99666666664</v>
      </c>
      <c r="AF998" s="19">
        <f t="shared" si="220"/>
        <v>29882</v>
      </c>
      <c r="AG998" s="19">
        <f t="shared" si="221"/>
        <v>343642.99666666664</v>
      </c>
      <c r="AH998" s="19">
        <f t="shared" si="222"/>
        <v>29882</v>
      </c>
      <c r="AI998" s="19">
        <f t="shared" si="223"/>
        <v>313760.99666666664</v>
      </c>
      <c r="AJ998" s="19">
        <f t="shared" si="224"/>
        <v>29882</v>
      </c>
      <c r="AK998" s="20">
        <f t="shared" si="225"/>
        <v>283878.99666666664</v>
      </c>
    </row>
    <row r="999" spans="2:37" s="3" customFormat="1" ht="42.75" hidden="1" customHeight="1" outlineLevel="1" x14ac:dyDescent="0.2">
      <c r="B999" s="15" t="s">
        <v>1334</v>
      </c>
      <c r="C999" s="16" t="s">
        <v>44</v>
      </c>
      <c r="D999" s="17">
        <v>180</v>
      </c>
      <c r="E999" s="10" t="s">
        <v>969</v>
      </c>
      <c r="F999" s="10" t="s">
        <v>86</v>
      </c>
      <c r="G999" s="21">
        <v>56160</v>
      </c>
      <c r="H999" s="18">
        <f>IFERROR(INDEX(#REF!,MATCH(G999,#REF!,0)),G999)</f>
        <v>56160</v>
      </c>
      <c r="I999" s="11"/>
      <c r="J999" s="11" t="s">
        <v>1221</v>
      </c>
      <c r="K999" s="11"/>
      <c r="L999" s="11" t="s">
        <v>1312</v>
      </c>
      <c r="M999" s="11" t="s">
        <v>1212</v>
      </c>
      <c r="N999" s="19">
        <v>100100</v>
      </c>
      <c r="O999" s="19">
        <v>100100</v>
      </c>
      <c r="P999" s="11"/>
      <c r="Q999" s="11"/>
      <c r="R999" s="13">
        <f t="shared" si="214"/>
        <v>0</v>
      </c>
      <c r="S999" s="19">
        <v>100100</v>
      </c>
      <c r="T999" s="22">
        <v>556.11</v>
      </c>
      <c r="U999" s="11"/>
      <c r="V999" s="19">
        <v>100100</v>
      </c>
      <c r="W999" s="22">
        <v>556.11</v>
      </c>
      <c r="X999" s="19">
        <v>99543.89</v>
      </c>
      <c r="Y999" s="19">
        <f t="shared" si="215"/>
        <v>556.11111111111109</v>
      </c>
      <c r="Z999" s="19">
        <f t="shared" si="212"/>
        <v>3336.6655555555558</v>
      </c>
      <c r="AA999" s="19">
        <f t="shared" si="213"/>
        <v>96763.334444444437</v>
      </c>
      <c r="AB999" s="19">
        <f t="shared" si="216"/>
        <v>6673.333333333333</v>
      </c>
      <c r="AC999" s="19">
        <f t="shared" si="217"/>
        <v>90090.001111111109</v>
      </c>
      <c r="AD999" s="19">
        <f t="shared" si="218"/>
        <v>6673.333333333333</v>
      </c>
      <c r="AE999" s="19">
        <f t="shared" si="219"/>
        <v>83416.66777777778</v>
      </c>
      <c r="AF999" s="19">
        <f t="shared" si="220"/>
        <v>6673.333333333333</v>
      </c>
      <c r="AG999" s="19">
        <f t="shared" si="221"/>
        <v>76743.334444444452</v>
      </c>
      <c r="AH999" s="19">
        <f t="shared" si="222"/>
        <v>6673.333333333333</v>
      </c>
      <c r="AI999" s="19">
        <f t="shared" si="223"/>
        <v>70070.001111111123</v>
      </c>
      <c r="AJ999" s="19">
        <f t="shared" si="224"/>
        <v>6673.333333333333</v>
      </c>
      <c r="AK999" s="20">
        <f t="shared" si="225"/>
        <v>63396.667777777788</v>
      </c>
    </row>
    <row r="1000" spans="2:37" s="3" customFormat="1" ht="42.75" hidden="1" customHeight="1" outlineLevel="1" x14ac:dyDescent="0.2">
      <c r="B1000" s="15" t="s">
        <v>1335</v>
      </c>
      <c r="C1000" s="16" t="s">
        <v>44</v>
      </c>
      <c r="D1000" s="17">
        <v>180</v>
      </c>
      <c r="E1000" s="10" t="s">
        <v>969</v>
      </c>
      <c r="F1000" s="10" t="s">
        <v>86</v>
      </c>
      <c r="G1000" s="21">
        <v>56162</v>
      </c>
      <c r="H1000" s="18">
        <f>IFERROR(INDEX(#REF!,MATCH(G1000,#REF!,0)),G1000)</f>
        <v>56162</v>
      </c>
      <c r="I1000" s="11"/>
      <c r="J1000" s="11" t="s">
        <v>1221</v>
      </c>
      <c r="K1000" s="11"/>
      <c r="L1000" s="11" t="s">
        <v>1312</v>
      </c>
      <c r="M1000" s="11" t="s">
        <v>1212</v>
      </c>
      <c r="N1000" s="19">
        <v>115760</v>
      </c>
      <c r="O1000" s="19">
        <v>115760</v>
      </c>
      <c r="P1000" s="11"/>
      <c r="Q1000" s="11"/>
      <c r="R1000" s="13">
        <f t="shared" si="214"/>
        <v>0</v>
      </c>
      <c r="S1000" s="19">
        <v>115760</v>
      </c>
      <c r="T1000" s="22">
        <v>643.11</v>
      </c>
      <c r="U1000" s="11"/>
      <c r="V1000" s="19">
        <v>115760</v>
      </c>
      <c r="W1000" s="22">
        <v>643.11</v>
      </c>
      <c r="X1000" s="19">
        <v>115116.89</v>
      </c>
      <c r="Y1000" s="19">
        <f t="shared" si="215"/>
        <v>643.11111111111109</v>
      </c>
      <c r="Z1000" s="19">
        <f t="shared" si="212"/>
        <v>3858.6655555555558</v>
      </c>
      <c r="AA1000" s="19">
        <f t="shared" si="213"/>
        <v>111901.33444444444</v>
      </c>
      <c r="AB1000" s="19">
        <f t="shared" si="216"/>
        <v>7717.333333333333</v>
      </c>
      <c r="AC1000" s="19">
        <f t="shared" si="217"/>
        <v>104184.00111111111</v>
      </c>
      <c r="AD1000" s="19">
        <f t="shared" si="218"/>
        <v>7717.333333333333</v>
      </c>
      <c r="AE1000" s="19">
        <f t="shared" si="219"/>
        <v>96466.66777777778</v>
      </c>
      <c r="AF1000" s="19">
        <f t="shared" si="220"/>
        <v>7717.333333333333</v>
      </c>
      <c r="AG1000" s="19">
        <f t="shared" si="221"/>
        <v>88749.334444444452</v>
      </c>
      <c r="AH1000" s="19">
        <f t="shared" si="222"/>
        <v>7717.333333333333</v>
      </c>
      <c r="AI1000" s="19">
        <f t="shared" si="223"/>
        <v>81032.001111111123</v>
      </c>
      <c r="AJ1000" s="19">
        <f t="shared" si="224"/>
        <v>7717.333333333333</v>
      </c>
      <c r="AK1000" s="20">
        <f t="shared" si="225"/>
        <v>73314.667777777795</v>
      </c>
    </row>
    <row r="1001" spans="2:37" s="3" customFormat="1" ht="42.75" hidden="1" customHeight="1" outlineLevel="1" x14ac:dyDescent="0.2">
      <c r="B1001" s="15" t="s">
        <v>1336</v>
      </c>
      <c r="C1001" s="16" t="s">
        <v>44</v>
      </c>
      <c r="D1001" s="17">
        <v>180</v>
      </c>
      <c r="E1001" s="10" t="s">
        <v>969</v>
      </c>
      <c r="F1001" s="10" t="s">
        <v>86</v>
      </c>
      <c r="G1001" s="21">
        <v>56163</v>
      </c>
      <c r="H1001" s="18">
        <f>IFERROR(INDEX(#REF!,MATCH(G1001,#REF!,0)),G1001)</f>
        <v>56163</v>
      </c>
      <c r="I1001" s="11"/>
      <c r="J1001" s="11" t="s">
        <v>1221</v>
      </c>
      <c r="K1001" s="11"/>
      <c r="L1001" s="11" t="s">
        <v>1312</v>
      </c>
      <c r="M1001" s="11" t="s">
        <v>1212</v>
      </c>
      <c r="N1001" s="19">
        <v>353050</v>
      </c>
      <c r="O1001" s="19">
        <v>353050</v>
      </c>
      <c r="P1001" s="11"/>
      <c r="Q1001" s="11"/>
      <c r="R1001" s="13">
        <f t="shared" si="214"/>
        <v>0</v>
      </c>
      <c r="S1001" s="19">
        <v>353050</v>
      </c>
      <c r="T1001" s="19">
        <v>1961.39</v>
      </c>
      <c r="U1001" s="11"/>
      <c r="V1001" s="19">
        <v>353050</v>
      </c>
      <c r="W1001" s="19">
        <v>1961.39</v>
      </c>
      <c r="X1001" s="19">
        <v>351088.61</v>
      </c>
      <c r="Y1001" s="19">
        <f t="shared" si="215"/>
        <v>1961.3888888888889</v>
      </c>
      <c r="Z1001" s="19">
        <f t="shared" si="212"/>
        <v>11768.334444444445</v>
      </c>
      <c r="AA1001" s="19">
        <f t="shared" si="213"/>
        <v>341281.66555555555</v>
      </c>
      <c r="AB1001" s="19">
        <f t="shared" si="216"/>
        <v>23536.666666666668</v>
      </c>
      <c r="AC1001" s="19">
        <f t="shared" si="217"/>
        <v>317744.99888888886</v>
      </c>
      <c r="AD1001" s="19">
        <f t="shared" si="218"/>
        <v>23536.666666666668</v>
      </c>
      <c r="AE1001" s="19">
        <f t="shared" si="219"/>
        <v>294208.33222222218</v>
      </c>
      <c r="AF1001" s="19">
        <f t="shared" si="220"/>
        <v>23536.666666666668</v>
      </c>
      <c r="AG1001" s="19">
        <f t="shared" si="221"/>
        <v>270671.66555555549</v>
      </c>
      <c r="AH1001" s="19">
        <f t="shared" si="222"/>
        <v>23536.666666666668</v>
      </c>
      <c r="AI1001" s="19">
        <f t="shared" si="223"/>
        <v>247134.99888888883</v>
      </c>
      <c r="AJ1001" s="19">
        <f t="shared" si="224"/>
        <v>23536.666666666668</v>
      </c>
      <c r="AK1001" s="20">
        <f t="shared" si="225"/>
        <v>223598.33222222218</v>
      </c>
    </row>
    <row r="1002" spans="2:37" s="3" customFormat="1" ht="42.75" hidden="1" customHeight="1" outlineLevel="1" x14ac:dyDescent="0.2">
      <c r="B1002" s="15" t="s">
        <v>1337</v>
      </c>
      <c r="C1002" s="16" t="s">
        <v>44</v>
      </c>
      <c r="D1002" s="17">
        <v>180</v>
      </c>
      <c r="E1002" s="10" t="s">
        <v>969</v>
      </c>
      <c r="F1002" s="10" t="s">
        <v>86</v>
      </c>
      <c r="G1002" s="21">
        <v>56164</v>
      </c>
      <c r="H1002" s="18">
        <f>IFERROR(INDEX(#REF!,MATCH(G1002,#REF!,0)),G1002)</f>
        <v>56164</v>
      </c>
      <c r="I1002" s="11"/>
      <c r="J1002" s="11" t="s">
        <v>1221</v>
      </c>
      <c r="K1002" s="11"/>
      <c r="L1002" s="11" t="s">
        <v>1312</v>
      </c>
      <c r="M1002" s="11" t="s">
        <v>1212</v>
      </c>
      <c r="N1002" s="19">
        <v>101080</v>
      </c>
      <c r="O1002" s="19">
        <v>101080</v>
      </c>
      <c r="P1002" s="11"/>
      <c r="Q1002" s="11"/>
      <c r="R1002" s="13">
        <f t="shared" si="214"/>
        <v>0</v>
      </c>
      <c r="S1002" s="19">
        <v>101080</v>
      </c>
      <c r="T1002" s="22">
        <v>561.55999999999995</v>
      </c>
      <c r="U1002" s="11"/>
      <c r="V1002" s="19">
        <v>101080</v>
      </c>
      <c r="W1002" s="22">
        <v>561.55999999999995</v>
      </c>
      <c r="X1002" s="19">
        <v>100518.44</v>
      </c>
      <c r="Y1002" s="19">
        <f t="shared" si="215"/>
        <v>561.55555555555554</v>
      </c>
      <c r="Z1002" s="19">
        <f t="shared" si="212"/>
        <v>3369.3377777777778</v>
      </c>
      <c r="AA1002" s="19">
        <f t="shared" si="213"/>
        <v>97710.662222222221</v>
      </c>
      <c r="AB1002" s="19">
        <f t="shared" si="216"/>
        <v>6738.6666666666661</v>
      </c>
      <c r="AC1002" s="19">
        <f t="shared" si="217"/>
        <v>90971.99555555555</v>
      </c>
      <c r="AD1002" s="19">
        <f t="shared" si="218"/>
        <v>6738.6666666666661</v>
      </c>
      <c r="AE1002" s="19">
        <f t="shared" si="219"/>
        <v>84233.328888888878</v>
      </c>
      <c r="AF1002" s="19">
        <f t="shared" si="220"/>
        <v>6738.6666666666661</v>
      </c>
      <c r="AG1002" s="19">
        <f t="shared" si="221"/>
        <v>77494.662222222207</v>
      </c>
      <c r="AH1002" s="19">
        <f t="shared" si="222"/>
        <v>6738.6666666666661</v>
      </c>
      <c r="AI1002" s="19">
        <f t="shared" si="223"/>
        <v>70755.995555555535</v>
      </c>
      <c r="AJ1002" s="19">
        <f t="shared" si="224"/>
        <v>6738.6666666666661</v>
      </c>
      <c r="AK1002" s="20">
        <f t="shared" si="225"/>
        <v>64017.328888888871</v>
      </c>
    </row>
    <row r="1003" spans="2:37" s="3" customFormat="1" ht="42.75" hidden="1" customHeight="1" outlineLevel="1" x14ac:dyDescent="0.2">
      <c r="B1003" s="15" t="s">
        <v>1338</v>
      </c>
      <c r="C1003" s="16" t="s">
        <v>44</v>
      </c>
      <c r="D1003" s="17">
        <v>180</v>
      </c>
      <c r="E1003" s="10" t="s">
        <v>969</v>
      </c>
      <c r="F1003" s="10" t="s">
        <v>86</v>
      </c>
      <c r="G1003" s="21">
        <v>56165</v>
      </c>
      <c r="H1003" s="18">
        <f>IFERROR(INDEX(#REF!,MATCH(G1003,#REF!,0)),G1003)</f>
        <v>56165</v>
      </c>
      <c r="I1003" s="11"/>
      <c r="J1003" s="11" t="s">
        <v>1221</v>
      </c>
      <c r="K1003" s="11"/>
      <c r="L1003" s="11" t="s">
        <v>1312</v>
      </c>
      <c r="M1003" s="11" t="s">
        <v>1212</v>
      </c>
      <c r="N1003" s="19">
        <v>100100</v>
      </c>
      <c r="O1003" s="19">
        <v>100100</v>
      </c>
      <c r="P1003" s="11"/>
      <c r="Q1003" s="11"/>
      <c r="R1003" s="13">
        <f t="shared" si="214"/>
        <v>0</v>
      </c>
      <c r="S1003" s="19">
        <v>100100</v>
      </c>
      <c r="T1003" s="22">
        <v>556.11</v>
      </c>
      <c r="U1003" s="11"/>
      <c r="V1003" s="19">
        <v>100100</v>
      </c>
      <c r="W1003" s="22">
        <v>556.11</v>
      </c>
      <c r="X1003" s="19">
        <v>99543.89</v>
      </c>
      <c r="Y1003" s="19">
        <f t="shared" si="215"/>
        <v>556.11111111111109</v>
      </c>
      <c r="Z1003" s="19">
        <f t="shared" si="212"/>
        <v>3336.6655555555558</v>
      </c>
      <c r="AA1003" s="19">
        <f t="shared" si="213"/>
        <v>96763.334444444437</v>
      </c>
      <c r="AB1003" s="19">
        <f t="shared" si="216"/>
        <v>6673.333333333333</v>
      </c>
      <c r="AC1003" s="19">
        <f t="shared" si="217"/>
        <v>90090.001111111109</v>
      </c>
      <c r="AD1003" s="19">
        <f t="shared" si="218"/>
        <v>6673.333333333333</v>
      </c>
      <c r="AE1003" s="19">
        <f t="shared" si="219"/>
        <v>83416.66777777778</v>
      </c>
      <c r="AF1003" s="19">
        <f t="shared" si="220"/>
        <v>6673.333333333333</v>
      </c>
      <c r="AG1003" s="19">
        <f t="shared" si="221"/>
        <v>76743.334444444452</v>
      </c>
      <c r="AH1003" s="19">
        <f t="shared" si="222"/>
        <v>6673.333333333333</v>
      </c>
      <c r="AI1003" s="19">
        <f t="shared" si="223"/>
        <v>70070.001111111123</v>
      </c>
      <c r="AJ1003" s="19">
        <f t="shared" si="224"/>
        <v>6673.333333333333</v>
      </c>
      <c r="AK1003" s="20">
        <f t="shared" si="225"/>
        <v>63396.667777777788</v>
      </c>
    </row>
    <row r="1004" spans="2:37" s="3" customFormat="1" ht="42.75" hidden="1" customHeight="1" outlineLevel="1" x14ac:dyDescent="0.2">
      <c r="B1004" s="15" t="s">
        <v>1339</v>
      </c>
      <c r="C1004" s="16" t="s">
        <v>44</v>
      </c>
      <c r="D1004" s="17">
        <v>180</v>
      </c>
      <c r="E1004" s="10" t="s">
        <v>969</v>
      </c>
      <c r="F1004" s="10" t="s">
        <v>86</v>
      </c>
      <c r="G1004" s="21">
        <v>56166</v>
      </c>
      <c r="H1004" s="18">
        <f>IFERROR(INDEX(#REF!,MATCH(G1004,#REF!,0)),G1004)</f>
        <v>56166</v>
      </c>
      <c r="I1004" s="11"/>
      <c r="J1004" s="11" t="s">
        <v>1221</v>
      </c>
      <c r="K1004" s="11"/>
      <c r="L1004" s="11" t="s">
        <v>1312</v>
      </c>
      <c r="M1004" s="11" t="s">
        <v>1212</v>
      </c>
      <c r="N1004" s="19">
        <v>789510</v>
      </c>
      <c r="O1004" s="19">
        <v>789510</v>
      </c>
      <c r="P1004" s="11"/>
      <c r="Q1004" s="11"/>
      <c r="R1004" s="13">
        <f t="shared" si="214"/>
        <v>0</v>
      </c>
      <c r="S1004" s="19">
        <v>789510</v>
      </c>
      <c r="T1004" s="19">
        <v>4386.17</v>
      </c>
      <c r="U1004" s="11"/>
      <c r="V1004" s="19">
        <v>789510</v>
      </c>
      <c r="W1004" s="19">
        <v>4386.17</v>
      </c>
      <c r="X1004" s="19">
        <v>785123.83</v>
      </c>
      <c r="Y1004" s="19">
        <f t="shared" si="215"/>
        <v>4386.166666666667</v>
      </c>
      <c r="Z1004" s="19">
        <f t="shared" si="212"/>
        <v>26317.003333333334</v>
      </c>
      <c r="AA1004" s="19">
        <f t="shared" si="213"/>
        <v>763192.9966666667</v>
      </c>
      <c r="AB1004" s="19">
        <f t="shared" si="216"/>
        <v>52634</v>
      </c>
      <c r="AC1004" s="19">
        <f t="shared" si="217"/>
        <v>710558.9966666667</v>
      </c>
      <c r="AD1004" s="19">
        <f t="shared" si="218"/>
        <v>52634</v>
      </c>
      <c r="AE1004" s="19">
        <f t="shared" si="219"/>
        <v>657924.9966666667</v>
      </c>
      <c r="AF1004" s="19">
        <f t="shared" si="220"/>
        <v>52634</v>
      </c>
      <c r="AG1004" s="19">
        <f t="shared" si="221"/>
        <v>605290.9966666667</v>
      </c>
      <c r="AH1004" s="19">
        <f t="shared" si="222"/>
        <v>52634</v>
      </c>
      <c r="AI1004" s="19">
        <f t="shared" si="223"/>
        <v>552656.9966666667</v>
      </c>
      <c r="AJ1004" s="19">
        <f t="shared" si="224"/>
        <v>52634</v>
      </c>
      <c r="AK1004" s="20">
        <f t="shared" si="225"/>
        <v>500022.9966666667</v>
      </c>
    </row>
    <row r="1005" spans="2:37" s="3" customFormat="1" ht="42.75" hidden="1" customHeight="1" outlineLevel="1" x14ac:dyDescent="0.2">
      <c r="B1005" s="15" t="s">
        <v>1340</v>
      </c>
      <c r="C1005" s="16" t="s">
        <v>44</v>
      </c>
      <c r="D1005" s="17">
        <v>180</v>
      </c>
      <c r="E1005" s="10" t="s">
        <v>969</v>
      </c>
      <c r="F1005" s="10" t="s">
        <v>86</v>
      </c>
      <c r="G1005" s="21">
        <v>56167</v>
      </c>
      <c r="H1005" s="18">
        <f>IFERROR(INDEX(#REF!,MATCH(G1005,#REF!,0)),G1005)</f>
        <v>56167</v>
      </c>
      <c r="I1005" s="11"/>
      <c r="J1005" s="11" t="s">
        <v>1221</v>
      </c>
      <c r="K1005" s="11"/>
      <c r="L1005" s="11" t="s">
        <v>1312</v>
      </c>
      <c r="M1005" s="11" t="s">
        <v>1212</v>
      </c>
      <c r="N1005" s="19">
        <v>104670</v>
      </c>
      <c r="O1005" s="19">
        <v>104670</v>
      </c>
      <c r="P1005" s="11"/>
      <c r="Q1005" s="11"/>
      <c r="R1005" s="13">
        <f t="shared" si="214"/>
        <v>0</v>
      </c>
      <c r="S1005" s="19">
        <v>104670</v>
      </c>
      <c r="T1005" s="22">
        <v>581.5</v>
      </c>
      <c r="U1005" s="11"/>
      <c r="V1005" s="19">
        <v>104670</v>
      </c>
      <c r="W1005" s="22">
        <v>581.5</v>
      </c>
      <c r="X1005" s="19">
        <v>104088.5</v>
      </c>
      <c r="Y1005" s="19">
        <f t="shared" si="215"/>
        <v>581.5</v>
      </c>
      <c r="Z1005" s="19">
        <f t="shared" si="212"/>
        <v>3489</v>
      </c>
      <c r="AA1005" s="19">
        <f t="shared" si="213"/>
        <v>101181</v>
      </c>
      <c r="AB1005" s="19">
        <f t="shared" si="216"/>
        <v>6978</v>
      </c>
      <c r="AC1005" s="19">
        <f t="shared" si="217"/>
        <v>94203</v>
      </c>
      <c r="AD1005" s="19">
        <f t="shared" si="218"/>
        <v>6978</v>
      </c>
      <c r="AE1005" s="19">
        <f t="shared" si="219"/>
        <v>87225</v>
      </c>
      <c r="AF1005" s="19">
        <f t="shared" si="220"/>
        <v>6978</v>
      </c>
      <c r="AG1005" s="19">
        <f t="shared" si="221"/>
        <v>80247</v>
      </c>
      <c r="AH1005" s="19">
        <f t="shared" si="222"/>
        <v>6978</v>
      </c>
      <c r="AI1005" s="19">
        <f t="shared" si="223"/>
        <v>73269</v>
      </c>
      <c r="AJ1005" s="19">
        <f t="shared" si="224"/>
        <v>6978</v>
      </c>
      <c r="AK1005" s="20">
        <f t="shared" si="225"/>
        <v>66291</v>
      </c>
    </row>
    <row r="1006" spans="2:37" s="3" customFormat="1" ht="42.75" hidden="1" customHeight="1" outlineLevel="1" x14ac:dyDescent="0.2">
      <c r="B1006" s="15" t="s">
        <v>1341</v>
      </c>
      <c r="C1006" s="16" t="s">
        <v>44</v>
      </c>
      <c r="D1006" s="17">
        <v>179</v>
      </c>
      <c r="E1006" s="10" t="s">
        <v>969</v>
      </c>
      <c r="F1006" s="10" t="s">
        <v>86</v>
      </c>
      <c r="G1006" s="21">
        <v>56168</v>
      </c>
      <c r="H1006" s="18">
        <f>IFERROR(INDEX(#REF!,MATCH(G1006,#REF!,0)),G1006)</f>
        <v>56168</v>
      </c>
      <c r="I1006" s="11"/>
      <c r="J1006" s="11" t="s">
        <v>1221</v>
      </c>
      <c r="K1006" s="11"/>
      <c r="L1006" s="11" t="s">
        <v>1312</v>
      </c>
      <c r="M1006" s="11" t="s">
        <v>1212</v>
      </c>
      <c r="N1006" s="19">
        <v>193774.24</v>
      </c>
      <c r="O1006" s="19">
        <v>192989.52</v>
      </c>
      <c r="P1006" s="11"/>
      <c r="Q1006" s="11"/>
      <c r="R1006" s="13">
        <f t="shared" si="214"/>
        <v>0</v>
      </c>
      <c r="S1006" s="19">
        <v>193774.24</v>
      </c>
      <c r="T1006" s="22">
        <v>784.72</v>
      </c>
      <c r="U1006" s="11"/>
      <c r="V1006" s="19">
        <v>193774.24</v>
      </c>
      <c r="W1006" s="22">
        <v>784.72</v>
      </c>
      <c r="X1006" s="19">
        <v>192989.52</v>
      </c>
      <c r="Y1006" s="19">
        <f t="shared" si="215"/>
        <v>1078.1537430167598</v>
      </c>
      <c r="Z1006" s="19">
        <f t="shared" si="212"/>
        <v>6175.4887150837994</v>
      </c>
      <c r="AA1006" s="19">
        <f t="shared" si="213"/>
        <v>187598.75128491619</v>
      </c>
      <c r="AB1006" s="19">
        <f t="shared" si="216"/>
        <v>12937.844916201117</v>
      </c>
      <c r="AC1006" s="19">
        <f t="shared" si="217"/>
        <v>174660.90636871508</v>
      </c>
      <c r="AD1006" s="19">
        <f t="shared" si="218"/>
        <v>12937.844916201117</v>
      </c>
      <c r="AE1006" s="19">
        <f t="shared" si="219"/>
        <v>161723.06145251397</v>
      </c>
      <c r="AF1006" s="19">
        <f t="shared" si="220"/>
        <v>12937.844916201117</v>
      </c>
      <c r="AG1006" s="19">
        <f t="shared" si="221"/>
        <v>148785.21653631286</v>
      </c>
      <c r="AH1006" s="19">
        <f t="shared" si="222"/>
        <v>12937.844916201117</v>
      </c>
      <c r="AI1006" s="19">
        <f t="shared" si="223"/>
        <v>135847.37162011175</v>
      </c>
      <c r="AJ1006" s="19">
        <f t="shared" si="224"/>
        <v>12937.844916201117</v>
      </c>
      <c r="AK1006" s="20">
        <f t="shared" si="225"/>
        <v>122909.52670391064</v>
      </c>
    </row>
    <row r="1007" spans="2:37" s="3" customFormat="1" ht="42.75" hidden="1" customHeight="1" outlineLevel="1" x14ac:dyDescent="0.2">
      <c r="B1007" s="15" t="s">
        <v>1342</v>
      </c>
      <c r="C1007" s="16" t="s">
        <v>44</v>
      </c>
      <c r="D1007" s="17">
        <v>180</v>
      </c>
      <c r="E1007" s="10" t="s">
        <v>969</v>
      </c>
      <c r="F1007" s="10" t="s">
        <v>86</v>
      </c>
      <c r="G1007" s="21">
        <v>56171</v>
      </c>
      <c r="H1007" s="18">
        <f>IFERROR(INDEX(#REF!,MATCH(G1007,#REF!,0)),G1007)</f>
        <v>56171</v>
      </c>
      <c r="I1007" s="11"/>
      <c r="J1007" s="11" t="s">
        <v>1221</v>
      </c>
      <c r="K1007" s="11"/>
      <c r="L1007" s="11" t="s">
        <v>1312</v>
      </c>
      <c r="M1007" s="11" t="s">
        <v>1212</v>
      </c>
      <c r="N1007" s="19">
        <v>105180</v>
      </c>
      <c r="O1007" s="19">
        <v>105180</v>
      </c>
      <c r="P1007" s="11"/>
      <c r="Q1007" s="11"/>
      <c r="R1007" s="13">
        <f t="shared" si="214"/>
        <v>0</v>
      </c>
      <c r="S1007" s="19">
        <v>105180</v>
      </c>
      <c r="T1007" s="22">
        <v>584.33000000000004</v>
      </c>
      <c r="U1007" s="11"/>
      <c r="V1007" s="19">
        <v>105180</v>
      </c>
      <c r="W1007" s="22">
        <v>584.33000000000004</v>
      </c>
      <c r="X1007" s="19">
        <v>104595.67</v>
      </c>
      <c r="Y1007" s="19">
        <f t="shared" si="215"/>
        <v>584.33333333333337</v>
      </c>
      <c r="Z1007" s="19">
        <f t="shared" si="212"/>
        <v>3505.9966666666669</v>
      </c>
      <c r="AA1007" s="19">
        <f t="shared" si="213"/>
        <v>101674.00333333333</v>
      </c>
      <c r="AB1007" s="19">
        <f t="shared" si="216"/>
        <v>7012</v>
      </c>
      <c r="AC1007" s="19">
        <f t="shared" si="217"/>
        <v>94662.003333333327</v>
      </c>
      <c r="AD1007" s="19">
        <f t="shared" si="218"/>
        <v>7012</v>
      </c>
      <c r="AE1007" s="19">
        <f t="shared" si="219"/>
        <v>87650.003333333327</v>
      </c>
      <c r="AF1007" s="19">
        <f t="shared" si="220"/>
        <v>7012</v>
      </c>
      <c r="AG1007" s="19">
        <f t="shared" si="221"/>
        <v>80638.003333333327</v>
      </c>
      <c r="AH1007" s="19">
        <f t="shared" si="222"/>
        <v>7012</v>
      </c>
      <c r="AI1007" s="19">
        <f t="shared" si="223"/>
        <v>73626.003333333327</v>
      </c>
      <c r="AJ1007" s="19">
        <f t="shared" si="224"/>
        <v>7012</v>
      </c>
      <c r="AK1007" s="20">
        <f t="shared" si="225"/>
        <v>66614.003333333327</v>
      </c>
    </row>
    <row r="1008" spans="2:37" s="3" customFormat="1" ht="42.75" hidden="1" customHeight="1" outlineLevel="1" x14ac:dyDescent="0.2">
      <c r="B1008" s="15" t="s">
        <v>1343</v>
      </c>
      <c r="C1008" s="16" t="s">
        <v>44</v>
      </c>
      <c r="D1008" s="17">
        <v>180</v>
      </c>
      <c r="E1008" s="10" t="s">
        <v>969</v>
      </c>
      <c r="F1008" s="10" t="s">
        <v>86</v>
      </c>
      <c r="G1008" s="21">
        <v>56172</v>
      </c>
      <c r="H1008" s="18">
        <f>IFERROR(INDEX(#REF!,MATCH(G1008,#REF!,0)),G1008)</f>
        <v>56172</v>
      </c>
      <c r="I1008" s="11"/>
      <c r="J1008" s="11" t="s">
        <v>1221</v>
      </c>
      <c r="K1008" s="11"/>
      <c r="L1008" s="11" t="s">
        <v>1312</v>
      </c>
      <c r="M1008" s="11" t="s">
        <v>1212</v>
      </c>
      <c r="N1008" s="19">
        <v>170410</v>
      </c>
      <c r="O1008" s="19">
        <v>170410</v>
      </c>
      <c r="P1008" s="11"/>
      <c r="Q1008" s="11"/>
      <c r="R1008" s="13">
        <f t="shared" si="214"/>
        <v>0</v>
      </c>
      <c r="S1008" s="19">
        <v>170410</v>
      </c>
      <c r="T1008" s="22">
        <v>946.72</v>
      </c>
      <c r="U1008" s="11"/>
      <c r="V1008" s="19">
        <v>170410</v>
      </c>
      <c r="W1008" s="22">
        <v>946.72</v>
      </c>
      <c r="X1008" s="19">
        <v>169463.28</v>
      </c>
      <c r="Y1008" s="19">
        <f t="shared" si="215"/>
        <v>946.72222222222217</v>
      </c>
      <c r="Z1008" s="19">
        <f t="shared" si="212"/>
        <v>5680.3311111111116</v>
      </c>
      <c r="AA1008" s="19">
        <f t="shared" si="213"/>
        <v>164729.66888888887</v>
      </c>
      <c r="AB1008" s="19">
        <f t="shared" si="216"/>
        <v>11360.666666666666</v>
      </c>
      <c r="AC1008" s="19">
        <f t="shared" si="217"/>
        <v>153369.00222222222</v>
      </c>
      <c r="AD1008" s="19">
        <f t="shared" si="218"/>
        <v>11360.666666666666</v>
      </c>
      <c r="AE1008" s="19">
        <f t="shared" si="219"/>
        <v>142008.33555555556</v>
      </c>
      <c r="AF1008" s="19">
        <f t="shared" si="220"/>
        <v>11360.666666666666</v>
      </c>
      <c r="AG1008" s="19">
        <f t="shared" si="221"/>
        <v>130647.66888888889</v>
      </c>
      <c r="AH1008" s="19">
        <f t="shared" si="222"/>
        <v>11360.666666666666</v>
      </c>
      <c r="AI1008" s="19">
        <f t="shared" si="223"/>
        <v>119287.00222222222</v>
      </c>
      <c r="AJ1008" s="19">
        <f t="shared" si="224"/>
        <v>11360.666666666666</v>
      </c>
      <c r="AK1008" s="20">
        <f t="shared" si="225"/>
        <v>107926.33555555555</v>
      </c>
    </row>
    <row r="1009" spans="2:37" s="3" customFormat="1" ht="42.75" hidden="1" customHeight="1" outlineLevel="1" x14ac:dyDescent="0.2">
      <c r="B1009" s="15" t="s">
        <v>1344</v>
      </c>
      <c r="C1009" s="16" t="s">
        <v>44</v>
      </c>
      <c r="D1009" s="17">
        <v>180</v>
      </c>
      <c r="E1009" s="10" t="s">
        <v>969</v>
      </c>
      <c r="F1009" s="10" t="s">
        <v>86</v>
      </c>
      <c r="G1009" s="21">
        <v>56173</v>
      </c>
      <c r="H1009" s="18">
        <f>IFERROR(INDEX(#REF!,MATCH(G1009,#REF!,0)),G1009)</f>
        <v>56173</v>
      </c>
      <c r="I1009" s="11"/>
      <c r="J1009" s="11" t="s">
        <v>1221</v>
      </c>
      <c r="K1009" s="11"/>
      <c r="L1009" s="11" t="s">
        <v>1312</v>
      </c>
      <c r="M1009" s="11" t="s">
        <v>1212</v>
      </c>
      <c r="N1009" s="19">
        <v>101950</v>
      </c>
      <c r="O1009" s="19">
        <v>101950</v>
      </c>
      <c r="P1009" s="11"/>
      <c r="Q1009" s="11"/>
      <c r="R1009" s="13">
        <f t="shared" si="214"/>
        <v>0</v>
      </c>
      <c r="S1009" s="19">
        <v>101950</v>
      </c>
      <c r="T1009" s="22">
        <v>566.39</v>
      </c>
      <c r="U1009" s="11"/>
      <c r="V1009" s="19">
        <v>101950</v>
      </c>
      <c r="W1009" s="22">
        <v>566.39</v>
      </c>
      <c r="X1009" s="19">
        <v>101383.61</v>
      </c>
      <c r="Y1009" s="19">
        <f t="shared" si="215"/>
        <v>566.38888888888891</v>
      </c>
      <c r="Z1009" s="19">
        <f t="shared" si="212"/>
        <v>3398.3344444444442</v>
      </c>
      <c r="AA1009" s="19">
        <f t="shared" si="213"/>
        <v>98551.665555555563</v>
      </c>
      <c r="AB1009" s="19">
        <f t="shared" si="216"/>
        <v>6796.666666666667</v>
      </c>
      <c r="AC1009" s="19">
        <f t="shared" si="217"/>
        <v>91754.998888888891</v>
      </c>
      <c r="AD1009" s="19">
        <f t="shared" si="218"/>
        <v>6796.666666666667</v>
      </c>
      <c r="AE1009" s="19">
        <f t="shared" si="219"/>
        <v>84958.33222222222</v>
      </c>
      <c r="AF1009" s="19">
        <f t="shared" si="220"/>
        <v>6796.666666666667</v>
      </c>
      <c r="AG1009" s="19">
        <f t="shared" si="221"/>
        <v>78161.665555555548</v>
      </c>
      <c r="AH1009" s="19">
        <f t="shared" si="222"/>
        <v>6796.666666666667</v>
      </c>
      <c r="AI1009" s="19">
        <f t="shared" si="223"/>
        <v>71364.998888888877</v>
      </c>
      <c r="AJ1009" s="19">
        <f t="shared" si="224"/>
        <v>6796.666666666667</v>
      </c>
      <c r="AK1009" s="20">
        <f t="shared" si="225"/>
        <v>64568.332222222212</v>
      </c>
    </row>
    <row r="1010" spans="2:37" s="3" customFormat="1" ht="42.75" hidden="1" customHeight="1" outlineLevel="1" x14ac:dyDescent="0.2">
      <c r="B1010" s="15" t="s">
        <v>1345</v>
      </c>
      <c r="C1010" s="16" t="s">
        <v>44</v>
      </c>
      <c r="D1010" s="17">
        <v>180</v>
      </c>
      <c r="E1010" s="10" t="s">
        <v>969</v>
      </c>
      <c r="F1010" s="10" t="s">
        <v>86</v>
      </c>
      <c r="G1010" s="21">
        <v>56175</v>
      </c>
      <c r="H1010" s="18">
        <f>IFERROR(INDEX(#REF!,MATCH(G1010,#REF!,0)),G1010)</f>
        <v>56175</v>
      </c>
      <c r="I1010" s="11"/>
      <c r="J1010" s="11" t="s">
        <v>1221</v>
      </c>
      <c r="K1010" s="11"/>
      <c r="L1010" s="11" t="s">
        <v>1312</v>
      </c>
      <c r="M1010" s="11" t="s">
        <v>1212</v>
      </c>
      <c r="N1010" s="19">
        <v>242740</v>
      </c>
      <c r="O1010" s="19">
        <v>242740</v>
      </c>
      <c r="P1010" s="11"/>
      <c r="Q1010" s="11"/>
      <c r="R1010" s="13">
        <f t="shared" si="214"/>
        <v>0</v>
      </c>
      <c r="S1010" s="19">
        <v>242740</v>
      </c>
      <c r="T1010" s="19">
        <v>1348.56</v>
      </c>
      <c r="U1010" s="11"/>
      <c r="V1010" s="19">
        <v>242740</v>
      </c>
      <c r="W1010" s="19">
        <v>1348.56</v>
      </c>
      <c r="X1010" s="19">
        <v>241391.44</v>
      </c>
      <c r="Y1010" s="19">
        <f t="shared" si="215"/>
        <v>1348.5555555555557</v>
      </c>
      <c r="Z1010" s="19">
        <f t="shared" si="212"/>
        <v>8091.3377777777787</v>
      </c>
      <c r="AA1010" s="19">
        <f t="shared" si="213"/>
        <v>234648.66222222222</v>
      </c>
      <c r="AB1010" s="19">
        <f t="shared" si="216"/>
        <v>16182.666666666668</v>
      </c>
      <c r="AC1010" s="19">
        <f t="shared" si="217"/>
        <v>218465.99555555556</v>
      </c>
      <c r="AD1010" s="19">
        <f t="shared" si="218"/>
        <v>16182.666666666668</v>
      </c>
      <c r="AE1010" s="19">
        <f t="shared" si="219"/>
        <v>202283.32888888891</v>
      </c>
      <c r="AF1010" s="19">
        <f t="shared" si="220"/>
        <v>16182.666666666668</v>
      </c>
      <c r="AG1010" s="19">
        <f t="shared" si="221"/>
        <v>186100.66222222225</v>
      </c>
      <c r="AH1010" s="19">
        <f t="shared" si="222"/>
        <v>16182.666666666668</v>
      </c>
      <c r="AI1010" s="19">
        <f t="shared" si="223"/>
        <v>169917.99555555559</v>
      </c>
      <c r="AJ1010" s="19">
        <f t="shared" si="224"/>
        <v>16182.666666666668</v>
      </c>
      <c r="AK1010" s="20">
        <f t="shared" si="225"/>
        <v>153735.32888888894</v>
      </c>
    </row>
    <row r="1011" spans="2:37" s="3" customFormat="1" ht="42.75" hidden="1" customHeight="1" outlineLevel="1" x14ac:dyDescent="0.2">
      <c r="B1011" s="15" t="s">
        <v>1346</v>
      </c>
      <c r="C1011" s="16" t="s">
        <v>44</v>
      </c>
      <c r="D1011" s="17">
        <v>180</v>
      </c>
      <c r="E1011" s="10" t="s">
        <v>969</v>
      </c>
      <c r="F1011" s="10" t="s">
        <v>86</v>
      </c>
      <c r="G1011" s="21">
        <v>56176</v>
      </c>
      <c r="H1011" s="18">
        <f>IFERROR(INDEX(#REF!,MATCH(G1011,#REF!,0)),G1011)</f>
        <v>56176</v>
      </c>
      <c r="I1011" s="11"/>
      <c r="J1011" s="11" t="s">
        <v>1221</v>
      </c>
      <c r="K1011" s="11"/>
      <c r="L1011" s="11" t="s">
        <v>1312</v>
      </c>
      <c r="M1011" s="11" t="s">
        <v>1212</v>
      </c>
      <c r="N1011" s="19">
        <v>111210</v>
      </c>
      <c r="O1011" s="19">
        <v>111210</v>
      </c>
      <c r="P1011" s="11"/>
      <c r="Q1011" s="11"/>
      <c r="R1011" s="13">
        <f t="shared" si="214"/>
        <v>0</v>
      </c>
      <c r="S1011" s="19">
        <v>111210</v>
      </c>
      <c r="T1011" s="22">
        <v>617.83000000000004</v>
      </c>
      <c r="U1011" s="11"/>
      <c r="V1011" s="19">
        <v>111210</v>
      </c>
      <c r="W1011" s="22">
        <v>617.83000000000004</v>
      </c>
      <c r="X1011" s="19">
        <v>110592.17</v>
      </c>
      <c r="Y1011" s="19">
        <f t="shared" si="215"/>
        <v>617.83333333333337</v>
      </c>
      <c r="Z1011" s="19">
        <f t="shared" si="212"/>
        <v>3706.9966666666669</v>
      </c>
      <c r="AA1011" s="19">
        <f t="shared" si="213"/>
        <v>107503.00333333333</v>
      </c>
      <c r="AB1011" s="19">
        <f t="shared" si="216"/>
        <v>7414</v>
      </c>
      <c r="AC1011" s="19">
        <f t="shared" si="217"/>
        <v>100089.00333333333</v>
      </c>
      <c r="AD1011" s="19">
        <f t="shared" si="218"/>
        <v>7414</v>
      </c>
      <c r="AE1011" s="19">
        <f t="shared" si="219"/>
        <v>92675.003333333327</v>
      </c>
      <c r="AF1011" s="19">
        <f t="shared" si="220"/>
        <v>7414</v>
      </c>
      <c r="AG1011" s="19">
        <f t="shared" si="221"/>
        <v>85261.003333333327</v>
      </c>
      <c r="AH1011" s="19">
        <f t="shared" si="222"/>
        <v>7414</v>
      </c>
      <c r="AI1011" s="19">
        <f t="shared" si="223"/>
        <v>77847.003333333327</v>
      </c>
      <c r="AJ1011" s="19">
        <f t="shared" si="224"/>
        <v>7414</v>
      </c>
      <c r="AK1011" s="20">
        <f t="shared" si="225"/>
        <v>70433.003333333327</v>
      </c>
    </row>
    <row r="1012" spans="2:37" s="3" customFormat="1" ht="42.75" hidden="1" customHeight="1" outlineLevel="1" x14ac:dyDescent="0.2">
      <c r="B1012" s="15" t="s">
        <v>1347</v>
      </c>
      <c r="C1012" s="16" t="s">
        <v>44</v>
      </c>
      <c r="D1012" s="17">
        <v>180</v>
      </c>
      <c r="E1012" s="10" t="s">
        <v>969</v>
      </c>
      <c r="F1012" s="10" t="s">
        <v>86</v>
      </c>
      <c r="G1012" s="21">
        <v>56178</v>
      </c>
      <c r="H1012" s="18">
        <f>IFERROR(INDEX(#REF!,MATCH(G1012,#REF!,0)),G1012)</f>
        <v>56178</v>
      </c>
      <c r="I1012" s="11"/>
      <c r="J1012" s="11" t="s">
        <v>1221</v>
      </c>
      <c r="K1012" s="11"/>
      <c r="L1012" s="11" t="s">
        <v>1312</v>
      </c>
      <c r="M1012" s="11" t="s">
        <v>1212</v>
      </c>
      <c r="N1012" s="19">
        <v>104500</v>
      </c>
      <c r="O1012" s="19">
        <v>104500</v>
      </c>
      <c r="P1012" s="11"/>
      <c r="Q1012" s="11"/>
      <c r="R1012" s="13">
        <f t="shared" si="214"/>
        <v>0</v>
      </c>
      <c r="S1012" s="19">
        <v>104500</v>
      </c>
      <c r="T1012" s="22">
        <v>580.55999999999995</v>
      </c>
      <c r="U1012" s="11"/>
      <c r="V1012" s="19">
        <v>104500</v>
      </c>
      <c r="W1012" s="22">
        <v>580.55999999999995</v>
      </c>
      <c r="X1012" s="19">
        <v>103919.44</v>
      </c>
      <c r="Y1012" s="19">
        <f t="shared" si="215"/>
        <v>580.55555555555554</v>
      </c>
      <c r="Z1012" s="19">
        <f t="shared" si="212"/>
        <v>3483.3377777777778</v>
      </c>
      <c r="AA1012" s="19">
        <f t="shared" si="213"/>
        <v>101016.66222222222</v>
      </c>
      <c r="AB1012" s="19">
        <f t="shared" si="216"/>
        <v>6966.6666666666661</v>
      </c>
      <c r="AC1012" s="19">
        <f t="shared" si="217"/>
        <v>94049.99555555555</v>
      </c>
      <c r="AD1012" s="19">
        <f t="shared" si="218"/>
        <v>6966.6666666666661</v>
      </c>
      <c r="AE1012" s="19">
        <f t="shared" si="219"/>
        <v>87083.328888888878</v>
      </c>
      <c r="AF1012" s="19">
        <f t="shared" si="220"/>
        <v>6966.6666666666661</v>
      </c>
      <c r="AG1012" s="19">
        <f t="shared" si="221"/>
        <v>80116.662222222207</v>
      </c>
      <c r="AH1012" s="19">
        <f t="shared" si="222"/>
        <v>6966.6666666666661</v>
      </c>
      <c r="AI1012" s="19">
        <f t="shared" si="223"/>
        <v>73149.995555555535</v>
      </c>
      <c r="AJ1012" s="19">
        <f t="shared" si="224"/>
        <v>6966.6666666666661</v>
      </c>
      <c r="AK1012" s="20">
        <f t="shared" si="225"/>
        <v>66183.328888888864</v>
      </c>
    </row>
    <row r="1013" spans="2:37" s="3" customFormat="1" ht="42.75" hidden="1" customHeight="1" outlineLevel="1" x14ac:dyDescent="0.2">
      <c r="B1013" s="15" t="s">
        <v>1348</v>
      </c>
      <c r="C1013" s="16" t="s">
        <v>44</v>
      </c>
      <c r="D1013" s="17">
        <v>180</v>
      </c>
      <c r="E1013" s="10" t="s">
        <v>969</v>
      </c>
      <c r="F1013" s="10" t="s">
        <v>86</v>
      </c>
      <c r="G1013" s="21">
        <v>56179</v>
      </c>
      <c r="H1013" s="18">
        <f>IFERROR(INDEX(#REF!,MATCH(G1013,#REF!,0)),G1013)</f>
        <v>56179</v>
      </c>
      <c r="I1013" s="11"/>
      <c r="J1013" s="11" t="s">
        <v>1221</v>
      </c>
      <c r="K1013" s="11"/>
      <c r="L1013" s="11" t="s">
        <v>1312</v>
      </c>
      <c r="M1013" s="11" t="s">
        <v>1212</v>
      </c>
      <c r="N1013" s="19">
        <v>101140</v>
      </c>
      <c r="O1013" s="19">
        <v>101140</v>
      </c>
      <c r="P1013" s="11"/>
      <c r="Q1013" s="11"/>
      <c r="R1013" s="13">
        <f t="shared" si="214"/>
        <v>0</v>
      </c>
      <c r="S1013" s="19">
        <v>101140</v>
      </c>
      <c r="T1013" s="22">
        <v>561.89</v>
      </c>
      <c r="U1013" s="11"/>
      <c r="V1013" s="19">
        <v>101140</v>
      </c>
      <c r="W1013" s="22">
        <v>561.89</v>
      </c>
      <c r="X1013" s="19">
        <v>100578.11</v>
      </c>
      <c r="Y1013" s="19">
        <f t="shared" si="215"/>
        <v>561.88888888888891</v>
      </c>
      <c r="Z1013" s="19">
        <f t="shared" ref="Z1013:Z1076" si="226">MIN((T1013+Y1013*5),IF((P1013-Q1013=0),X1013,(P1013-Q1013)))</f>
        <v>3371.3344444444442</v>
      </c>
      <c r="AA1013" s="19">
        <f t="shared" ref="AA1013:AA1076" si="227">IF(P1013=0,S1013-Z1013,P1013-Q1013-Z1013)</f>
        <v>97768.665555555563</v>
      </c>
      <c r="AB1013" s="19">
        <f t="shared" si="216"/>
        <v>6742.666666666667</v>
      </c>
      <c r="AC1013" s="19">
        <f t="shared" si="217"/>
        <v>91025.998888888891</v>
      </c>
      <c r="AD1013" s="19">
        <f t="shared" si="218"/>
        <v>6742.666666666667</v>
      </c>
      <c r="AE1013" s="19">
        <f t="shared" si="219"/>
        <v>84283.33222222222</v>
      </c>
      <c r="AF1013" s="19">
        <f t="shared" si="220"/>
        <v>6742.666666666667</v>
      </c>
      <c r="AG1013" s="19">
        <f t="shared" si="221"/>
        <v>77540.665555555548</v>
      </c>
      <c r="AH1013" s="19">
        <f t="shared" si="222"/>
        <v>6742.666666666667</v>
      </c>
      <c r="AI1013" s="19">
        <f t="shared" si="223"/>
        <v>70797.998888888877</v>
      </c>
      <c r="AJ1013" s="19">
        <f t="shared" si="224"/>
        <v>6742.666666666667</v>
      </c>
      <c r="AK1013" s="20">
        <f t="shared" si="225"/>
        <v>64055.332222222212</v>
      </c>
    </row>
    <row r="1014" spans="2:37" s="3" customFormat="1" ht="42.75" hidden="1" customHeight="1" outlineLevel="1" x14ac:dyDescent="0.2">
      <c r="B1014" s="15" t="s">
        <v>1349</v>
      </c>
      <c r="C1014" s="16" t="s">
        <v>44</v>
      </c>
      <c r="D1014" s="17">
        <v>180</v>
      </c>
      <c r="E1014" s="10" t="s">
        <v>969</v>
      </c>
      <c r="F1014" s="10" t="s">
        <v>86</v>
      </c>
      <c r="G1014" s="21">
        <v>56180</v>
      </c>
      <c r="H1014" s="18">
        <f>IFERROR(INDEX(#REF!,MATCH(G1014,#REF!,0)),G1014)</f>
        <v>56180</v>
      </c>
      <c r="I1014" s="11"/>
      <c r="J1014" s="11" t="s">
        <v>1221</v>
      </c>
      <c r="K1014" s="11"/>
      <c r="L1014" s="11" t="s">
        <v>1312</v>
      </c>
      <c r="M1014" s="11" t="s">
        <v>1212</v>
      </c>
      <c r="N1014" s="19">
        <v>104940</v>
      </c>
      <c r="O1014" s="19">
        <v>104940</v>
      </c>
      <c r="P1014" s="11"/>
      <c r="Q1014" s="11"/>
      <c r="R1014" s="13">
        <f t="shared" si="214"/>
        <v>0</v>
      </c>
      <c r="S1014" s="19">
        <v>104940</v>
      </c>
      <c r="T1014" s="22">
        <v>583</v>
      </c>
      <c r="U1014" s="11"/>
      <c r="V1014" s="19">
        <v>104940</v>
      </c>
      <c r="W1014" s="22">
        <v>583</v>
      </c>
      <c r="X1014" s="19">
        <v>104357</v>
      </c>
      <c r="Y1014" s="19">
        <f t="shared" si="215"/>
        <v>583</v>
      </c>
      <c r="Z1014" s="19">
        <f t="shared" si="226"/>
        <v>3498</v>
      </c>
      <c r="AA1014" s="19">
        <f t="shared" si="227"/>
        <v>101442</v>
      </c>
      <c r="AB1014" s="19">
        <f t="shared" si="216"/>
        <v>6996</v>
      </c>
      <c r="AC1014" s="19">
        <f t="shared" si="217"/>
        <v>94446</v>
      </c>
      <c r="AD1014" s="19">
        <f t="shared" si="218"/>
        <v>6996</v>
      </c>
      <c r="AE1014" s="19">
        <f t="shared" si="219"/>
        <v>87450</v>
      </c>
      <c r="AF1014" s="19">
        <f t="shared" si="220"/>
        <v>6996</v>
      </c>
      <c r="AG1014" s="19">
        <f t="shared" si="221"/>
        <v>80454</v>
      </c>
      <c r="AH1014" s="19">
        <f t="shared" si="222"/>
        <v>6996</v>
      </c>
      <c r="AI1014" s="19">
        <f t="shared" si="223"/>
        <v>73458</v>
      </c>
      <c r="AJ1014" s="19">
        <f t="shared" si="224"/>
        <v>6996</v>
      </c>
      <c r="AK1014" s="20">
        <f t="shared" si="225"/>
        <v>66462</v>
      </c>
    </row>
    <row r="1015" spans="2:37" s="3" customFormat="1" ht="42.75" hidden="1" customHeight="1" outlineLevel="1" x14ac:dyDescent="0.2">
      <c r="B1015" s="15" t="s">
        <v>1350</v>
      </c>
      <c r="C1015" s="16" t="s">
        <v>44</v>
      </c>
      <c r="D1015" s="17">
        <v>180</v>
      </c>
      <c r="E1015" s="10" t="s">
        <v>969</v>
      </c>
      <c r="F1015" s="10" t="s">
        <v>86</v>
      </c>
      <c r="G1015" s="21">
        <v>56181</v>
      </c>
      <c r="H1015" s="18">
        <f>IFERROR(INDEX(#REF!,MATCH(G1015,#REF!,0)),G1015)</f>
        <v>56181</v>
      </c>
      <c r="I1015" s="11"/>
      <c r="J1015" s="11" t="s">
        <v>1221</v>
      </c>
      <c r="K1015" s="11"/>
      <c r="L1015" s="11" t="s">
        <v>1312</v>
      </c>
      <c r="M1015" s="11" t="s">
        <v>1212</v>
      </c>
      <c r="N1015" s="19">
        <v>102190</v>
      </c>
      <c r="O1015" s="19">
        <v>102190</v>
      </c>
      <c r="P1015" s="11"/>
      <c r="Q1015" s="11"/>
      <c r="R1015" s="13">
        <f t="shared" si="214"/>
        <v>0</v>
      </c>
      <c r="S1015" s="19">
        <v>102190</v>
      </c>
      <c r="T1015" s="22">
        <v>567.72</v>
      </c>
      <c r="U1015" s="11"/>
      <c r="V1015" s="19">
        <v>102190</v>
      </c>
      <c r="W1015" s="22">
        <v>567.72</v>
      </c>
      <c r="X1015" s="19">
        <v>101622.28</v>
      </c>
      <c r="Y1015" s="19">
        <f t="shared" si="215"/>
        <v>567.72222222222217</v>
      </c>
      <c r="Z1015" s="19">
        <f t="shared" si="226"/>
        <v>3406.3311111111107</v>
      </c>
      <c r="AA1015" s="19">
        <f t="shared" si="227"/>
        <v>98783.668888888889</v>
      </c>
      <c r="AB1015" s="19">
        <f t="shared" si="216"/>
        <v>6812.6666666666661</v>
      </c>
      <c r="AC1015" s="19">
        <f t="shared" si="217"/>
        <v>91971.002222222218</v>
      </c>
      <c r="AD1015" s="19">
        <f t="shared" si="218"/>
        <v>6812.6666666666661</v>
      </c>
      <c r="AE1015" s="19">
        <f t="shared" si="219"/>
        <v>85158.335555555546</v>
      </c>
      <c r="AF1015" s="19">
        <f t="shared" si="220"/>
        <v>6812.6666666666661</v>
      </c>
      <c r="AG1015" s="19">
        <f t="shared" si="221"/>
        <v>78345.668888888875</v>
      </c>
      <c r="AH1015" s="19">
        <f t="shared" si="222"/>
        <v>6812.6666666666661</v>
      </c>
      <c r="AI1015" s="19">
        <f t="shared" si="223"/>
        <v>71533.002222222203</v>
      </c>
      <c r="AJ1015" s="19">
        <f t="shared" si="224"/>
        <v>6812.6666666666661</v>
      </c>
      <c r="AK1015" s="20">
        <f t="shared" si="225"/>
        <v>64720.335555555539</v>
      </c>
    </row>
    <row r="1016" spans="2:37" s="3" customFormat="1" ht="42.75" hidden="1" customHeight="1" outlineLevel="1" x14ac:dyDescent="0.2">
      <c r="B1016" s="15" t="s">
        <v>1351</v>
      </c>
      <c r="C1016" s="16" t="s">
        <v>44</v>
      </c>
      <c r="D1016" s="17">
        <v>180</v>
      </c>
      <c r="E1016" s="10" t="s">
        <v>969</v>
      </c>
      <c r="F1016" s="10" t="s">
        <v>86</v>
      </c>
      <c r="G1016" s="21">
        <v>56182</v>
      </c>
      <c r="H1016" s="18">
        <f>IFERROR(INDEX(#REF!,MATCH(G1016,#REF!,0)),G1016)</f>
        <v>56182</v>
      </c>
      <c r="I1016" s="11"/>
      <c r="J1016" s="11" t="s">
        <v>1221</v>
      </c>
      <c r="K1016" s="11"/>
      <c r="L1016" s="11" t="s">
        <v>1312</v>
      </c>
      <c r="M1016" s="11" t="s">
        <v>1212</v>
      </c>
      <c r="N1016" s="19">
        <v>104130</v>
      </c>
      <c r="O1016" s="19">
        <v>104130</v>
      </c>
      <c r="P1016" s="11"/>
      <c r="Q1016" s="11"/>
      <c r="R1016" s="13">
        <f t="shared" si="214"/>
        <v>0</v>
      </c>
      <c r="S1016" s="19">
        <v>104130</v>
      </c>
      <c r="T1016" s="22">
        <v>578.5</v>
      </c>
      <c r="U1016" s="11"/>
      <c r="V1016" s="19">
        <v>104130</v>
      </c>
      <c r="W1016" s="22">
        <v>578.5</v>
      </c>
      <c r="X1016" s="19">
        <v>103551.5</v>
      </c>
      <c r="Y1016" s="19">
        <f t="shared" si="215"/>
        <v>578.5</v>
      </c>
      <c r="Z1016" s="19">
        <f t="shared" si="226"/>
        <v>3471</v>
      </c>
      <c r="AA1016" s="19">
        <f t="shared" si="227"/>
        <v>100659</v>
      </c>
      <c r="AB1016" s="19">
        <f t="shared" si="216"/>
        <v>6942</v>
      </c>
      <c r="AC1016" s="19">
        <f t="shared" si="217"/>
        <v>93717</v>
      </c>
      <c r="AD1016" s="19">
        <f t="shared" si="218"/>
        <v>6942</v>
      </c>
      <c r="AE1016" s="19">
        <f t="shared" si="219"/>
        <v>86775</v>
      </c>
      <c r="AF1016" s="19">
        <f t="shared" si="220"/>
        <v>6942</v>
      </c>
      <c r="AG1016" s="19">
        <f t="shared" si="221"/>
        <v>79833</v>
      </c>
      <c r="AH1016" s="19">
        <f t="shared" si="222"/>
        <v>6942</v>
      </c>
      <c r="AI1016" s="19">
        <f t="shared" si="223"/>
        <v>72891</v>
      </c>
      <c r="AJ1016" s="19">
        <f t="shared" si="224"/>
        <v>6942</v>
      </c>
      <c r="AK1016" s="20">
        <f t="shared" si="225"/>
        <v>65949</v>
      </c>
    </row>
    <row r="1017" spans="2:37" s="3" customFormat="1" ht="42.75" hidden="1" customHeight="1" outlineLevel="1" x14ac:dyDescent="0.2">
      <c r="B1017" s="15" t="s">
        <v>1352</v>
      </c>
      <c r="C1017" s="16" t="s">
        <v>44</v>
      </c>
      <c r="D1017" s="17">
        <v>180</v>
      </c>
      <c r="E1017" s="10" t="s">
        <v>969</v>
      </c>
      <c r="F1017" s="10" t="s">
        <v>86</v>
      </c>
      <c r="G1017" s="21">
        <v>56184</v>
      </c>
      <c r="H1017" s="18">
        <f>IFERROR(INDEX(#REF!,MATCH(G1017,#REF!,0)),G1017)</f>
        <v>56184</v>
      </c>
      <c r="I1017" s="11"/>
      <c r="J1017" s="11" t="s">
        <v>1221</v>
      </c>
      <c r="K1017" s="11"/>
      <c r="L1017" s="11" t="s">
        <v>1312</v>
      </c>
      <c r="M1017" s="11" t="s">
        <v>1212</v>
      </c>
      <c r="N1017" s="19">
        <v>277490</v>
      </c>
      <c r="O1017" s="19">
        <v>277490</v>
      </c>
      <c r="P1017" s="11"/>
      <c r="Q1017" s="11"/>
      <c r="R1017" s="13">
        <f t="shared" si="214"/>
        <v>0</v>
      </c>
      <c r="S1017" s="19">
        <v>277490</v>
      </c>
      <c r="T1017" s="19">
        <v>1541.61</v>
      </c>
      <c r="U1017" s="11"/>
      <c r="V1017" s="19">
        <v>277490</v>
      </c>
      <c r="W1017" s="19">
        <v>1541.61</v>
      </c>
      <c r="X1017" s="19">
        <v>275948.39</v>
      </c>
      <c r="Y1017" s="19">
        <f t="shared" si="215"/>
        <v>1541.6111111111111</v>
      </c>
      <c r="Z1017" s="19">
        <f t="shared" si="226"/>
        <v>9249.6655555555553</v>
      </c>
      <c r="AA1017" s="19">
        <f t="shared" si="227"/>
        <v>268240.33444444445</v>
      </c>
      <c r="AB1017" s="19">
        <f t="shared" si="216"/>
        <v>18499.333333333332</v>
      </c>
      <c r="AC1017" s="19">
        <f t="shared" si="217"/>
        <v>249741.00111111111</v>
      </c>
      <c r="AD1017" s="19">
        <f t="shared" si="218"/>
        <v>18499.333333333332</v>
      </c>
      <c r="AE1017" s="19">
        <f t="shared" si="219"/>
        <v>231241.66777777777</v>
      </c>
      <c r="AF1017" s="19">
        <f t="shared" si="220"/>
        <v>18499.333333333332</v>
      </c>
      <c r="AG1017" s="19">
        <f t="shared" si="221"/>
        <v>212742.33444444442</v>
      </c>
      <c r="AH1017" s="19">
        <f t="shared" si="222"/>
        <v>18499.333333333332</v>
      </c>
      <c r="AI1017" s="19">
        <f t="shared" si="223"/>
        <v>194243.00111111108</v>
      </c>
      <c r="AJ1017" s="19">
        <f t="shared" si="224"/>
        <v>18499.333333333332</v>
      </c>
      <c r="AK1017" s="20">
        <f t="shared" si="225"/>
        <v>175743.66777777774</v>
      </c>
    </row>
    <row r="1018" spans="2:37" s="3" customFormat="1" ht="42.75" hidden="1" customHeight="1" outlineLevel="1" x14ac:dyDescent="0.2">
      <c r="B1018" s="15" t="s">
        <v>1353</v>
      </c>
      <c r="C1018" s="16" t="s">
        <v>44</v>
      </c>
      <c r="D1018" s="17">
        <v>180</v>
      </c>
      <c r="E1018" s="10" t="s">
        <v>969</v>
      </c>
      <c r="F1018" s="10" t="s">
        <v>86</v>
      </c>
      <c r="G1018" s="21">
        <v>56185</v>
      </c>
      <c r="H1018" s="18">
        <f>IFERROR(INDEX(#REF!,MATCH(G1018,#REF!,0)),G1018)</f>
        <v>56185</v>
      </c>
      <c r="I1018" s="11"/>
      <c r="J1018" s="11" t="s">
        <v>1221</v>
      </c>
      <c r="K1018" s="11"/>
      <c r="L1018" s="11" t="s">
        <v>1312</v>
      </c>
      <c r="M1018" s="11" t="s">
        <v>1212</v>
      </c>
      <c r="N1018" s="19">
        <v>100530</v>
      </c>
      <c r="O1018" s="19">
        <v>100530</v>
      </c>
      <c r="P1018" s="11"/>
      <c r="Q1018" s="11"/>
      <c r="R1018" s="13">
        <f t="shared" si="214"/>
        <v>0</v>
      </c>
      <c r="S1018" s="19">
        <v>100530</v>
      </c>
      <c r="T1018" s="22">
        <v>558.5</v>
      </c>
      <c r="U1018" s="11"/>
      <c r="V1018" s="19">
        <v>100530</v>
      </c>
      <c r="W1018" s="22">
        <v>558.5</v>
      </c>
      <c r="X1018" s="19">
        <v>99971.5</v>
      </c>
      <c r="Y1018" s="19">
        <f t="shared" si="215"/>
        <v>558.5</v>
      </c>
      <c r="Z1018" s="19">
        <f t="shared" si="226"/>
        <v>3351</v>
      </c>
      <c r="AA1018" s="19">
        <f t="shared" si="227"/>
        <v>97179</v>
      </c>
      <c r="AB1018" s="19">
        <f t="shared" si="216"/>
        <v>6702</v>
      </c>
      <c r="AC1018" s="19">
        <f t="shared" si="217"/>
        <v>90477</v>
      </c>
      <c r="AD1018" s="19">
        <f t="shared" si="218"/>
        <v>6702</v>
      </c>
      <c r="AE1018" s="19">
        <f t="shared" si="219"/>
        <v>83775</v>
      </c>
      <c r="AF1018" s="19">
        <f t="shared" si="220"/>
        <v>6702</v>
      </c>
      <c r="AG1018" s="19">
        <f t="shared" si="221"/>
        <v>77073</v>
      </c>
      <c r="AH1018" s="19">
        <f t="shared" si="222"/>
        <v>6702</v>
      </c>
      <c r="AI1018" s="19">
        <f t="shared" si="223"/>
        <v>70371</v>
      </c>
      <c r="AJ1018" s="19">
        <f t="shared" si="224"/>
        <v>6702</v>
      </c>
      <c r="AK1018" s="20">
        <f t="shared" si="225"/>
        <v>63669</v>
      </c>
    </row>
    <row r="1019" spans="2:37" s="3" customFormat="1" ht="42.75" hidden="1" customHeight="1" outlineLevel="1" x14ac:dyDescent="0.2">
      <c r="B1019" s="15" t="s">
        <v>1354</v>
      </c>
      <c r="C1019" s="16" t="s">
        <v>44</v>
      </c>
      <c r="D1019" s="17">
        <v>180</v>
      </c>
      <c r="E1019" s="10" t="s">
        <v>969</v>
      </c>
      <c r="F1019" s="10" t="s">
        <v>86</v>
      </c>
      <c r="G1019" s="21">
        <v>56189</v>
      </c>
      <c r="H1019" s="18">
        <f>IFERROR(INDEX(#REF!,MATCH(G1019,#REF!,0)),G1019)</f>
        <v>56189</v>
      </c>
      <c r="I1019" s="11"/>
      <c r="J1019" s="11" t="s">
        <v>1221</v>
      </c>
      <c r="K1019" s="11"/>
      <c r="L1019" s="11" t="s">
        <v>1312</v>
      </c>
      <c r="M1019" s="11" t="s">
        <v>1212</v>
      </c>
      <c r="N1019" s="19">
        <v>100720</v>
      </c>
      <c r="O1019" s="19">
        <v>100720</v>
      </c>
      <c r="P1019" s="11"/>
      <c r="Q1019" s="11"/>
      <c r="R1019" s="13">
        <f t="shared" si="214"/>
        <v>0</v>
      </c>
      <c r="S1019" s="19">
        <v>100720</v>
      </c>
      <c r="T1019" s="22">
        <v>559.55999999999995</v>
      </c>
      <c r="U1019" s="11"/>
      <c r="V1019" s="19">
        <v>100720</v>
      </c>
      <c r="W1019" s="22">
        <v>559.55999999999995</v>
      </c>
      <c r="X1019" s="19">
        <v>100160.44</v>
      </c>
      <c r="Y1019" s="19">
        <f t="shared" si="215"/>
        <v>559.55555555555554</v>
      </c>
      <c r="Z1019" s="19">
        <f t="shared" si="226"/>
        <v>3357.3377777777778</v>
      </c>
      <c r="AA1019" s="19">
        <f t="shared" si="227"/>
        <v>97362.662222222221</v>
      </c>
      <c r="AB1019" s="19">
        <f t="shared" si="216"/>
        <v>6714.6666666666661</v>
      </c>
      <c r="AC1019" s="19">
        <f t="shared" si="217"/>
        <v>90647.99555555555</v>
      </c>
      <c r="AD1019" s="19">
        <f t="shared" si="218"/>
        <v>6714.6666666666661</v>
      </c>
      <c r="AE1019" s="19">
        <f t="shared" si="219"/>
        <v>83933.328888888878</v>
      </c>
      <c r="AF1019" s="19">
        <f t="shared" si="220"/>
        <v>6714.6666666666661</v>
      </c>
      <c r="AG1019" s="19">
        <f t="shared" si="221"/>
        <v>77218.662222222207</v>
      </c>
      <c r="AH1019" s="19">
        <f t="shared" si="222"/>
        <v>6714.6666666666661</v>
      </c>
      <c r="AI1019" s="19">
        <f t="shared" si="223"/>
        <v>70503.995555555535</v>
      </c>
      <c r="AJ1019" s="19">
        <f t="shared" si="224"/>
        <v>6714.6666666666661</v>
      </c>
      <c r="AK1019" s="20">
        <f t="shared" si="225"/>
        <v>63789.328888888871</v>
      </c>
    </row>
    <row r="1020" spans="2:37" s="3" customFormat="1" ht="42.75" hidden="1" customHeight="1" outlineLevel="1" x14ac:dyDescent="0.2">
      <c r="B1020" s="15" t="s">
        <v>1355</v>
      </c>
      <c r="C1020" s="16" t="s">
        <v>44</v>
      </c>
      <c r="D1020" s="17">
        <v>180</v>
      </c>
      <c r="E1020" s="10" t="s">
        <v>969</v>
      </c>
      <c r="F1020" s="10" t="s">
        <v>86</v>
      </c>
      <c r="G1020" s="21">
        <v>56190</v>
      </c>
      <c r="H1020" s="18">
        <f>IFERROR(INDEX(#REF!,MATCH(G1020,#REF!,0)),G1020)</f>
        <v>56190</v>
      </c>
      <c r="I1020" s="11"/>
      <c r="J1020" s="11" t="s">
        <v>1221</v>
      </c>
      <c r="K1020" s="11"/>
      <c r="L1020" s="11" t="s">
        <v>1312</v>
      </c>
      <c r="M1020" s="11" t="s">
        <v>1212</v>
      </c>
      <c r="N1020" s="19">
        <v>106810</v>
      </c>
      <c r="O1020" s="19">
        <v>106810</v>
      </c>
      <c r="P1020" s="11"/>
      <c r="Q1020" s="11"/>
      <c r="R1020" s="13">
        <f t="shared" si="214"/>
        <v>0</v>
      </c>
      <c r="S1020" s="19">
        <v>106810</v>
      </c>
      <c r="T1020" s="22">
        <v>593.39</v>
      </c>
      <c r="U1020" s="11"/>
      <c r="V1020" s="19">
        <v>106810</v>
      </c>
      <c r="W1020" s="22">
        <v>593.39</v>
      </c>
      <c r="X1020" s="19">
        <v>106216.61</v>
      </c>
      <c r="Y1020" s="19">
        <f t="shared" si="215"/>
        <v>593.38888888888891</v>
      </c>
      <c r="Z1020" s="19">
        <f t="shared" si="226"/>
        <v>3560.3344444444442</v>
      </c>
      <c r="AA1020" s="19">
        <f t="shared" si="227"/>
        <v>103249.66555555556</v>
      </c>
      <c r="AB1020" s="19">
        <f t="shared" si="216"/>
        <v>7120.666666666667</v>
      </c>
      <c r="AC1020" s="19">
        <f t="shared" si="217"/>
        <v>96128.998888888891</v>
      </c>
      <c r="AD1020" s="19">
        <f t="shared" si="218"/>
        <v>7120.666666666667</v>
      </c>
      <c r="AE1020" s="19">
        <f t="shared" si="219"/>
        <v>89008.33222222222</v>
      </c>
      <c r="AF1020" s="19">
        <f t="shared" si="220"/>
        <v>7120.666666666667</v>
      </c>
      <c r="AG1020" s="19">
        <f t="shared" si="221"/>
        <v>81887.665555555548</v>
      </c>
      <c r="AH1020" s="19">
        <f t="shared" si="222"/>
        <v>7120.666666666667</v>
      </c>
      <c r="AI1020" s="19">
        <f t="shared" si="223"/>
        <v>74766.998888888877</v>
      </c>
      <c r="AJ1020" s="19">
        <f t="shared" si="224"/>
        <v>7120.666666666667</v>
      </c>
      <c r="AK1020" s="20">
        <f t="shared" si="225"/>
        <v>67646.332222222205</v>
      </c>
    </row>
    <row r="1021" spans="2:37" s="3" customFormat="1" ht="42.75" hidden="1" customHeight="1" outlineLevel="1" x14ac:dyDescent="0.2">
      <c r="B1021" s="15" t="s">
        <v>1356</v>
      </c>
      <c r="C1021" s="16" t="s">
        <v>44</v>
      </c>
      <c r="D1021" s="17">
        <v>180</v>
      </c>
      <c r="E1021" s="10" t="s">
        <v>969</v>
      </c>
      <c r="F1021" s="10" t="s">
        <v>86</v>
      </c>
      <c r="G1021" s="21">
        <v>56191</v>
      </c>
      <c r="H1021" s="18">
        <f>IFERROR(INDEX(#REF!,MATCH(G1021,#REF!,0)),G1021)</f>
        <v>56191</v>
      </c>
      <c r="I1021" s="11"/>
      <c r="J1021" s="11" t="s">
        <v>1221</v>
      </c>
      <c r="K1021" s="11"/>
      <c r="L1021" s="11" t="s">
        <v>1312</v>
      </c>
      <c r="M1021" s="11" t="s">
        <v>1212</v>
      </c>
      <c r="N1021" s="19">
        <v>169560</v>
      </c>
      <c r="O1021" s="19">
        <v>169560</v>
      </c>
      <c r="P1021" s="11"/>
      <c r="Q1021" s="11"/>
      <c r="R1021" s="13">
        <f t="shared" si="214"/>
        <v>0</v>
      </c>
      <c r="S1021" s="19">
        <v>169560</v>
      </c>
      <c r="T1021" s="22">
        <v>942</v>
      </c>
      <c r="U1021" s="11"/>
      <c r="V1021" s="19">
        <v>169560</v>
      </c>
      <c r="W1021" s="22">
        <v>942</v>
      </c>
      <c r="X1021" s="19">
        <v>168618</v>
      </c>
      <c r="Y1021" s="19">
        <f t="shared" si="215"/>
        <v>942</v>
      </c>
      <c r="Z1021" s="19">
        <f t="shared" si="226"/>
        <v>5652</v>
      </c>
      <c r="AA1021" s="19">
        <f t="shared" si="227"/>
        <v>163908</v>
      </c>
      <c r="AB1021" s="19">
        <f t="shared" si="216"/>
        <v>11304</v>
      </c>
      <c r="AC1021" s="19">
        <f t="shared" si="217"/>
        <v>152604</v>
      </c>
      <c r="AD1021" s="19">
        <f t="shared" si="218"/>
        <v>11304</v>
      </c>
      <c r="AE1021" s="19">
        <f t="shared" si="219"/>
        <v>141300</v>
      </c>
      <c r="AF1021" s="19">
        <f t="shared" si="220"/>
        <v>11304</v>
      </c>
      <c r="AG1021" s="19">
        <f t="shared" si="221"/>
        <v>129996</v>
      </c>
      <c r="AH1021" s="19">
        <f t="shared" si="222"/>
        <v>11304</v>
      </c>
      <c r="AI1021" s="19">
        <f t="shared" si="223"/>
        <v>118692</v>
      </c>
      <c r="AJ1021" s="19">
        <f t="shared" si="224"/>
        <v>11304</v>
      </c>
      <c r="AK1021" s="20">
        <f t="shared" si="225"/>
        <v>107388</v>
      </c>
    </row>
    <row r="1022" spans="2:37" s="3" customFormat="1" ht="42.75" hidden="1" customHeight="1" outlineLevel="1" x14ac:dyDescent="0.2">
      <c r="B1022" s="15" t="s">
        <v>1357</v>
      </c>
      <c r="C1022" s="16" t="s">
        <v>44</v>
      </c>
      <c r="D1022" s="17">
        <v>180</v>
      </c>
      <c r="E1022" s="10" t="s">
        <v>969</v>
      </c>
      <c r="F1022" s="10" t="s">
        <v>86</v>
      </c>
      <c r="G1022" s="21">
        <v>56192</v>
      </c>
      <c r="H1022" s="18">
        <f>IFERROR(INDEX(#REF!,MATCH(G1022,#REF!,0)),G1022)</f>
        <v>56192</v>
      </c>
      <c r="I1022" s="11"/>
      <c r="J1022" s="11" t="s">
        <v>1221</v>
      </c>
      <c r="K1022" s="11"/>
      <c r="L1022" s="11" t="s">
        <v>1312</v>
      </c>
      <c r="M1022" s="11" t="s">
        <v>1212</v>
      </c>
      <c r="N1022" s="19">
        <v>100100</v>
      </c>
      <c r="O1022" s="19">
        <v>100100</v>
      </c>
      <c r="P1022" s="11"/>
      <c r="Q1022" s="11"/>
      <c r="R1022" s="13">
        <f t="shared" si="214"/>
        <v>0</v>
      </c>
      <c r="S1022" s="19">
        <v>100100</v>
      </c>
      <c r="T1022" s="22">
        <v>556.11</v>
      </c>
      <c r="U1022" s="11"/>
      <c r="V1022" s="19">
        <v>100100</v>
      </c>
      <c r="W1022" s="22">
        <v>556.11</v>
      </c>
      <c r="X1022" s="19">
        <v>99543.89</v>
      </c>
      <c r="Y1022" s="19">
        <f t="shared" si="215"/>
        <v>556.11111111111109</v>
      </c>
      <c r="Z1022" s="19">
        <f t="shared" si="226"/>
        <v>3336.6655555555558</v>
      </c>
      <c r="AA1022" s="19">
        <f t="shared" si="227"/>
        <v>96763.334444444437</v>
      </c>
      <c r="AB1022" s="19">
        <f t="shared" si="216"/>
        <v>6673.333333333333</v>
      </c>
      <c r="AC1022" s="19">
        <f t="shared" si="217"/>
        <v>90090.001111111109</v>
      </c>
      <c r="AD1022" s="19">
        <f t="shared" si="218"/>
        <v>6673.333333333333</v>
      </c>
      <c r="AE1022" s="19">
        <f t="shared" si="219"/>
        <v>83416.66777777778</v>
      </c>
      <c r="AF1022" s="19">
        <f t="shared" si="220"/>
        <v>6673.333333333333</v>
      </c>
      <c r="AG1022" s="19">
        <f t="shared" si="221"/>
        <v>76743.334444444452</v>
      </c>
      <c r="AH1022" s="19">
        <f t="shared" si="222"/>
        <v>6673.333333333333</v>
      </c>
      <c r="AI1022" s="19">
        <f t="shared" si="223"/>
        <v>70070.001111111123</v>
      </c>
      <c r="AJ1022" s="19">
        <f t="shared" si="224"/>
        <v>6673.333333333333</v>
      </c>
      <c r="AK1022" s="20">
        <f t="shared" si="225"/>
        <v>63396.667777777788</v>
      </c>
    </row>
    <row r="1023" spans="2:37" s="3" customFormat="1" ht="42.75" hidden="1" customHeight="1" outlineLevel="1" x14ac:dyDescent="0.2">
      <c r="B1023" s="15" t="s">
        <v>1358</v>
      </c>
      <c r="C1023" s="16" t="s">
        <v>44</v>
      </c>
      <c r="D1023" s="17">
        <v>180</v>
      </c>
      <c r="E1023" s="10" t="s">
        <v>969</v>
      </c>
      <c r="F1023" s="10" t="s">
        <v>86</v>
      </c>
      <c r="G1023" s="21">
        <v>56193</v>
      </c>
      <c r="H1023" s="18">
        <f>IFERROR(INDEX(#REF!,MATCH(G1023,#REF!,0)),G1023)</f>
        <v>56193</v>
      </c>
      <c r="I1023" s="11"/>
      <c r="J1023" s="11" t="s">
        <v>1221</v>
      </c>
      <c r="K1023" s="11"/>
      <c r="L1023" s="11" t="s">
        <v>1312</v>
      </c>
      <c r="M1023" s="11" t="s">
        <v>1212</v>
      </c>
      <c r="N1023" s="19">
        <v>102420</v>
      </c>
      <c r="O1023" s="19">
        <v>102420</v>
      </c>
      <c r="P1023" s="11"/>
      <c r="Q1023" s="11"/>
      <c r="R1023" s="13">
        <f t="shared" si="214"/>
        <v>0</v>
      </c>
      <c r="S1023" s="19">
        <v>102420</v>
      </c>
      <c r="T1023" s="22">
        <v>569</v>
      </c>
      <c r="U1023" s="11"/>
      <c r="V1023" s="19">
        <v>102420</v>
      </c>
      <c r="W1023" s="22">
        <v>569</v>
      </c>
      <c r="X1023" s="19">
        <v>101851</v>
      </c>
      <c r="Y1023" s="19">
        <f t="shared" si="215"/>
        <v>569</v>
      </c>
      <c r="Z1023" s="19">
        <f t="shared" si="226"/>
        <v>3414</v>
      </c>
      <c r="AA1023" s="19">
        <f t="shared" si="227"/>
        <v>99006</v>
      </c>
      <c r="AB1023" s="19">
        <f t="shared" si="216"/>
        <v>6828</v>
      </c>
      <c r="AC1023" s="19">
        <f t="shared" si="217"/>
        <v>92178</v>
      </c>
      <c r="AD1023" s="19">
        <f t="shared" si="218"/>
        <v>6828</v>
      </c>
      <c r="AE1023" s="19">
        <f t="shared" si="219"/>
        <v>85350</v>
      </c>
      <c r="AF1023" s="19">
        <f t="shared" si="220"/>
        <v>6828</v>
      </c>
      <c r="AG1023" s="19">
        <f t="shared" si="221"/>
        <v>78522</v>
      </c>
      <c r="AH1023" s="19">
        <f t="shared" si="222"/>
        <v>6828</v>
      </c>
      <c r="AI1023" s="19">
        <f t="shared" si="223"/>
        <v>71694</v>
      </c>
      <c r="AJ1023" s="19">
        <f t="shared" si="224"/>
        <v>6828</v>
      </c>
      <c r="AK1023" s="20">
        <f t="shared" si="225"/>
        <v>64866</v>
      </c>
    </row>
    <row r="1024" spans="2:37" s="3" customFormat="1" ht="42.75" hidden="1" customHeight="1" outlineLevel="1" x14ac:dyDescent="0.2">
      <c r="B1024" s="15" t="s">
        <v>1359</v>
      </c>
      <c r="C1024" s="16" t="s">
        <v>44</v>
      </c>
      <c r="D1024" s="17">
        <v>180</v>
      </c>
      <c r="E1024" s="10" t="s">
        <v>969</v>
      </c>
      <c r="F1024" s="10" t="s">
        <v>86</v>
      </c>
      <c r="G1024" s="21">
        <v>56197</v>
      </c>
      <c r="H1024" s="18">
        <f>IFERROR(INDEX(#REF!,MATCH(G1024,#REF!,0)),G1024)</f>
        <v>56197</v>
      </c>
      <c r="I1024" s="11"/>
      <c r="J1024" s="11" t="s">
        <v>1221</v>
      </c>
      <c r="K1024" s="11"/>
      <c r="L1024" s="11" t="s">
        <v>1312</v>
      </c>
      <c r="M1024" s="11" t="s">
        <v>1212</v>
      </c>
      <c r="N1024" s="19">
        <v>108030</v>
      </c>
      <c r="O1024" s="19">
        <v>108030</v>
      </c>
      <c r="P1024" s="11"/>
      <c r="Q1024" s="11"/>
      <c r="R1024" s="13">
        <f t="shared" si="214"/>
        <v>0</v>
      </c>
      <c r="S1024" s="19">
        <v>108030</v>
      </c>
      <c r="T1024" s="22">
        <v>600.16999999999996</v>
      </c>
      <c r="U1024" s="11"/>
      <c r="V1024" s="19">
        <v>108030</v>
      </c>
      <c r="W1024" s="22">
        <v>600.16999999999996</v>
      </c>
      <c r="X1024" s="19">
        <v>107429.83</v>
      </c>
      <c r="Y1024" s="19">
        <f t="shared" si="215"/>
        <v>600.16666666666663</v>
      </c>
      <c r="Z1024" s="19">
        <f t="shared" si="226"/>
        <v>3601.0033333333331</v>
      </c>
      <c r="AA1024" s="19">
        <f t="shared" si="227"/>
        <v>104428.99666666667</v>
      </c>
      <c r="AB1024" s="19">
        <f t="shared" si="216"/>
        <v>7202</v>
      </c>
      <c r="AC1024" s="19">
        <f t="shared" si="217"/>
        <v>97226.996666666673</v>
      </c>
      <c r="AD1024" s="19">
        <f t="shared" si="218"/>
        <v>7202</v>
      </c>
      <c r="AE1024" s="19">
        <f t="shared" si="219"/>
        <v>90024.996666666673</v>
      </c>
      <c r="AF1024" s="19">
        <f t="shared" si="220"/>
        <v>7202</v>
      </c>
      <c r="AG1024" s="19">
        <f t="shared" si="221"/>
        <v>82822.996666666673</v>
      </c>
      <c r="AH1024" s="19">
        <f t="shared" si="222"/>
        <v>7202</v>
      </c>
      <c r="AI1024" s="19">
        <f t="shared" si="223"/>
        <v>75620.996666666673</v>
      </c>
      <c r="AJ1024" s="19">
        <f t="shared" si="224"/>
        <v>7202</v>
      </c>
      <c r="AK1024" s="20">
        <f t="shared" si="225"/>
        <v>68418.996666666673</v>
      </c>
    </row>
    <row r="1025" spans="2:37" s="3" customFormat="1" ht="42.75" hidden="1" customHeight="1" outlineLevel="1" x14ac:dyDescent="0.2">
      <c r="B1025" s="15" t="s">
        <v>1360</v>
      </c>
      <c r="C1025" s="16" t="s">
        <v>44</v>
      </c>
      <c r="D1025" s="17">
        <v>180</v>
      </c>
      <c r="E1025" s="10" t="s">
        <v>969</v>
      </c>
      <c r="F1025" s="10" t="s">
        <v>86</v>
      </c>
      <c r="G1025" s="21">
        <v>56202</v>
      </c>
      <c r="H1025" s="18">
        <f>IFERROR(INDEX(#REF!,MATCH(G1025,#REF!,0)),G1025)</f>
        <v>56202</v>
      </c>
      <c r="I1025" s="11"/>
      <c r="J1025" s="11" t="s">
        <v>1221</v>
      </c>
      <c r="K1025" s="11"/>
      <c r="L1025" s="11" t="s">
        <v>1312</v>
      </c>
      <c r="M1025" s="11" t="s">
        <v>1212</v>
      </c>
      <c r="N1025" s="19">
        <v>102420</v>
      </c>
      <c r="O1025" s="19">
        <v>102420</v>
      </c>
      <c r="P1025" s="11"/>
      <c r="Q1025" s="11"/>
      <c r="R1025" s="13">
        <f t="shared" si="214"/>
        <v>0</v>
      </c>
      <c r="S1025" s="19">
        <v>102420</v>
      </c>
      <c r="T1025" s="22">
        <v>569</v>
      </c>
      <c r="U1025" s="11"/>
      <c r="V1025" s="19">
        <v>102420</v>
      </c>
      <c r="W1025" s="22">
        <v>569</v>
      </c>
      <c r="X1025" s="19">
        <v>101851</v>
      </c>
      <c r="Y1025" s="19">
        <f t="shared" si="215"/>
        <v>569</v>
      </c>
      <c r="Z1025" s="19">
        <f t="shared" si="226"/>
        <v>3414</v>
      </c>
      <c r="AA1025" s="19">
        <f t="shared" si="227"/>
        <v>99006</v>
      </c>
      <c r="AB1025" s="19">
        <f t="shared" si="216"/>
        <v>6828</v>
      </c>
      <c r="AC1025" s="19">
        <f t="shared" si="217"/>
        <v>92178</v>
      </c>
      <c r="AD1025" s="19">
        <f t="shared" si="218"/>
        <v>6828</v>
      </c>
      <c r="AE1025" s="19">
        <f t="shared" si="219"/>
        <v>85350</v>
      </c>
      <c r="AF1025" s="19">
        <f t="shared" si="220"/>
        <v>6828</v>
      </c>
      <c r="AG1025" s="19">
        <f t="shared" si="221"/>
        <v>78522</v>
      </c>
      <c r="AH1025" s="19">
        <f t="shared" si="222"/>
        <v>6828</v>
      </c>
      <c r="AI1025" s="19">
        <f t="shared" si="223"/>
        <v>71694</v>
      </c>
      <c r="AJ1025" s="19">
        <f t="shared" si="224"/>
        <v>6828</v>
      </c>
      <c r="AK1025" s="20">
        <f t="shared" si="225"/>
        <v>64866</v>
      </c>
    </row>
    <row r="1026" spans="2:37" s="3" customFormat="1" ht="42.75" hidden="1" customHeight="1" outlineLevel="1" x14ac:dyDescent="0.2">
      <c r="B1026" s="15" t="s">
        <v>1361</v>
      </c>
      <c r="C1026" s="16" t="s">
        <v>44</v>
      </c>
      <c r="D1026" s="17">
        <v>180</v>
      </c>
      <c r="E1026" s="10" t="s">
        <v>969</v>
      </c>
      <c r="F1026" s="10" t="s">
        <v>86</v>
      </c>
      <c r="G1026" s="21">
        <v>56210</v>
      </c>
      <c r="H1026" s="18">
        <f>IFERROR(INDEX(#REF!,MATCH(G1026,#REF!,0)),G1026)</f>
        <v>56210</v>
      </c>
      <c r="I1026" s="11"/>
      <c r="J1026" s="11" t="s">
        <v>1221</v>
      </c>
      <c r="K1026" s="11"/>
      <c r="L1026" s="11" t="s">
        <v>1312</v>
      </c>
      <c r="M1026" s="11" t="s">
        <v>1212</v>
      </c>
      <c r="N1026" s="19">
        <v>146720</v>
      </c>
      <c r="O1026" s="19">
        <v>146720</v>
      </c>
      <c r="P1026" s="11"/>
      <c r="Q1026" s="11"/>
      <c r="R1026" s="13">
        <f t="shared" si="214"/>
        <v>0</v>
      </c>
      <c r="S1026" s="19">
        <v>146720</v>
      </c>
      <c r="T1026" s="22">
        <v>815.11</v>
      </c>
      <c r="U1026" s="11"/>
      <c r="V1026" s="19">
        <v>146720</v>
      </c>
      <c r="W1026" s="22">
        <v>815.11</v>
      </c>
      <c r="X1026" s="19">
        <v>145904.89000000001</v>
      </c>
      <c r="Y1026" s="19">
        <f t="shared" si="215"/>
        <v>815.11111111111109</v>
      </c>
      <c r="Z1026" s="19">
        <f t="shared" si="226"/>
        <v>4890.6655555555553</v>
      </c>
      <c r="AA1026" s="19">
        <f t="shared" si="227"/>
        <v>141829.33444444445</v>
      </c>
      <c r="AB1026" s="19">
        <f t="shared" si="216"/>
        <v>9781.3333333333321</v>
      </c>
      <c r="AC1026" s="19">
        <f t="shared" si="217"/>
        <v>132048.00111111111</v>
      </c>
      <c r="AD1026" s="19">
        <f t="shared" si="218"/>
        <v>9781.3333333333321</v>
      </c>
      <c r="AE1026" s="19">
        <f t="shared" si="219"/>
        <v>122266.66777777778</v>
      </c>
      <c r="AF1026" s="19">
        <f t="shared" si="220"/>
        <v>9781.3333333333321</v>
      </c>
      <c r="AG1026" s="19">
        <f t="shared" si="221"/>
        <v>112485.33444444445</v>
      </c>
      <c r="AH1026" s="19">
        <f t="shared" si="222"/>
        <v>9781.3333333333321</v>
      </c>
      <c r="AI1026" s="19">
        <f t="shared" si="223"/>
        <v>102704.00111111112</v>
      </c>
      <c r="AJ1026" s="19">
        <f t="shared" si="224"/>
        <v>9781.3333333333321</v>
      </c>
      <c r="AK1026" s="20">
        <f t="shared" si="225"/>
        <v>92922.667777777795</v>
      </c>
    </row>
    <row r="1027" spans="2:37" s="3" customFormat="1" ht="42.75" hidden="1" customHeight="1" outlineLevel="1" x14ac:dyDescent="0.2">
      <c r="B1027" s="15" t="s">
        <v>1362</v>
      </c>
      <c r="C1027" s="16" t="s">
        <v>44</v>
      </c>
      <c r="D1027" s="17">
        <v>180</v>
      </c>
      <c r="E1027" s="10" t="s">
        <v>969</v>
      </c>
      <c r="F1027" s="10" t="s">
        <v>86</v>
      </c>
      <c r="G1027" s="21">
        <v>56213</v>
      </c>
      <c r="H1027" s="18">
        <f>IFERROR(INDEX(#REF!,MATCH(G1027,#REF!,0)),G1027)</f>
        <v>56213</v>
      </c>
      <c r="I1027" s="11"/>
      <c r="J1027" s="11" t="s">
        <v>1221</v>
      </c>
      <c r="K1027" s="11"/>
      <c r="L1027" s="11" t="s">
        <v>1312</v>
      </c>
      <c r="M1027" s="11" t="s">
        <v>1212</v>
      </c>
      <c r="N1027" s="19">
        <v>150570</v>
      </c>
      <c r="O1027" s="19">
        <v>150570</v>
      </c>
      <c r="P1027" s="11"/>
      <c r="Q1027" s="11"/>
      <c r="R1027" s="13">
        <f t="shared" si="214"/>
        <v>0</v>
      </c>
      <c r="S1027" s="19">
        <v>150570</v>
      </c>
      <c r="T1027" s="22">
        <v>836.5</v>
      </c>
      <c r="U1027" s="11"/>
      <c r="V1027" s="19">
        <v>150570</v>
      </c>
      <c r="W1027" s="22">
        <v>836.5</v>
      </c>
      <c r="X1027" s="19">
        <v>149733.5</v>
      </c>
      <c r="Y1027" s="19">
        <f t="shared" si="215"/>
        <v>836.5</v>
      </c>
      <c r="Z1027" s="19">
        <f t="shared" si="226"/>
        <v>5019</v>
      </c>
      <c r="AA1027" s="19">
        <f t="shared" si="227"/>
        <v>145551</v>
      </c>
      <c r="AB1027" s="19">
        <f t="shared" si="216"/>
        <v>10038</v>
      </c>
      <c r="AC1027" s="19">
        <f t="shared" si="217"/>
        <v>135513</v>
      </c>
      <c r="AD1027" s="19">
        <f t="shared" si="218"/>
        <v>10038</v>
      </c>
      <c r="AE1027" s="19">
        <f t="shared" si="219"/>
        <v>125475</v>
      </c>
      <c r="AF1027" s="19">
        <f t="shared" si="220"/>
        <v>10038</v>
      </c>
      <c r="AG1027" s="19">
        <f t="shared" si="221"/>
        <v>115437</v>
      </c>
      <c r="AH1027" s="19">
        <f t="shared" si="222"/>
        <v>10038</v>
      </c>
      <c r="AI1027" s="19">
        <f t="shared" si="223"/>
        <v>105399</v>
      </c>
      <c r="AJ1027" s="19">
        <f t="shared" si="224"/>
        <v>10038</v>
      </c>
      <c r="AK1027" s="20">
        <f t="shared" si="225"/>
        <v>95361</v>
      </c>
    </row>
    <row r="1028" spans="2:37" s="3" customFormat="1" ht="42.75" hidden="1" customHeight="1" outlineLevel="1" x14ac:dyDescent="0.2">
      <c r="B1028" s="15" t="s">
        <v>1363</v>
      </c>
      <c r="C1028" s="16" t="s">
        <v>44</v>
      </c>
      <c r="D1028" s="17">
        <v>180</v>
      </c>
      <c r="E1028" s="10" t="s">
        <v>969</v>
      </c>
      <c r="F1028" s="10" t="s">
        <v>86</v>
      </c>
      <c r="G1028" s="21">
        <v>56214</v>
      </c>
      <c r="H1028" s="18">
        <f>IFERROR(INDEX(#REF!,MATCH(G1028,#REF!,0)),G1028)</f>
        <v>56214</v>
      </c>
      <c r="I1028" s="11"/>
      <c r="J1028" s="11" t="s">
        <v>1221</v>
      </c>
      <c r="K1028" s="11"/>
      <c r="L1028" s="11" t="s">
        <v>1312</v>
      </c>
      <c r="M1028" s="11" t="s">
        <v>1212</v>
      </c>
      <c r="N1028" s="19">
        <v>102950</v>
      </c>
      <c r="O1028" s="19">
        <v>102950</v>
      </c>
      <c r="P1028" s="11"/>
      <c r="Q1028" s="11"/>
      <c r="R1028" s="13">
        <f t="shared" si="214"/>
        <v>0</v>
      </c>
      <c r="S1028" s="19">
        <v>102950</v>
      </c>
      <c r="T1028" s="22">
        <v>571.94000000000005</v>
      </c>
      <c r="U1028" s="11"/>
      <c r="V1028" s="19">
        <v>102950</v>
      </c>
      <c r="W1028" s="22">
        <v>571.94000000000005</v>
      </c>
      <c r="X1028" s="19">
        <v>102378.06</v>
      </c>
      <c r="Y1028" s="19">
        <f t="shared" si="215"/>
        <v>571.94444444444446</v>
      </c>
      <c r="Z1028" s="19">
        <f t="shared" si="226"/>
        <v>3431.6622222222222</v>
      </c>
      <c r="AA1028" s="19">
        <f t="shared" si="227"/>
        <v>99518.337777777779</v>
      </c>
      <c r="AB1028" s="19">
        <f t="shared" si="216"/>
        <v>6863.3333333333339</v>
      </c>
      <c r="AC1028" s="19">
        <f t="shared" si="217"/>
        <v>92655.00444444445</v>
      </c>
      <c r="AD1028" s="19">
        <f t="shared" si="218"/>
        <v>6863.3333333333339</v>
      </c>
      <c r="AE1028" s="19">
        <f t="shared" si="219"/>
        <v>85791.671111111122</v>
      </c>
      <c r="AF1028" s="19">
        <f t="shared" si="220"/>
        <v>6863.3333333333339</v>
      </c>
      <c r="AG1028" s="19">
        <f t="shared" si="221"/>
        <v>78928.337777777793</v>
      </c>
      <c r="AH1028" s="19">
        <f t="shared" si="222"/>
        <v>6863.3333333333339</v>
      </c>
      <c r="AI1028" s="19">
        <f t="shared" si="223"/>
        <v>72065.004444444465</v>
      </c>
      <c r="AJ1028" s="19">
        <f t="shared" si="224"/>
        <v>6863.3333333333339</v>
      </c>
      <c r="AK1028" s="20">
        <f t="shared" si="225"/>
        <v>65201.671111111129</v>
      </c>
    </row>
    <row r="1029" spans="2:37" s="3" customFormat="1" ht="42.75" hidden="1" customHeight="1" outlineLevel="1" x14ac:dyDescent="0.2">
      <c r="B1029" s="15" t="s">
        <v>1364</v>
      </c>
      <c r="C1029" s="16" t="s">
        <v>44</v>
      </c>
      <c r="D1029" s="17">
        <v>179</v>
      </c>
      <c r="E1029" s="10" t="s">
        <v>969</v>
      </c>
      <c r="F1029" s="10" t="s">
        <v>86</v>
      </c>
      <c r="G1029" s="21">
        <v>56215</v>
      </c>
      <c r="H1029" s="18">
        <f>IFERROR(INDEX(#REF!,MATCH(G1029,#REF!,0)),G1029)</f>
        <v>56215</v>
      </c>
      <c r="I1029" s="11"/>
      <c r="J1029" s="11" t="s">
        <v>1221</v>
      </c>
      <c r="K1029" s="11"/>
      <c r="L1029" s="11" t="s">
        <v>1312</v>
      </c>
      <c r="M1029" s="11" t="s">
        <v>1212</v>
      </c>
      <c r="N1029" s="19">
        <v>117112.08</v>
      </c>
      <c r="O1029" s="19">
        <v>116540.25</v>
      </c>
      <c r="P1029" s="11"/>
      <c r="Q1029" s="11"/>
      <c r="R1029" s="13">
        <f t="shared" si="214"/>
        <v>0</v>
      </c>
      <c r="S1029" s="19">
        <v>117112.08</v>
      </c>
      <c r="T1029" s="22">
        <v>571.83000000000004</v>
      </c>
      <c r="U1029" s="11"/>
      <c r="V1029" s="19">
        <v>117112.08</v>
      </c>
      <c r="W1029" s="22">
        <v>571.83000000000004</v>
      </c>
      <c r="X1029" s="19">
        <v>116540.25</v>
      </c>
      <c r="Y1029" s="19">
        <f t="shared" si="215"/>
        <v>651.06284916201116</v>
      </c>
      <c r="Z1029" s="19">
        <f t="shared" si="226"/>
        <v>3827.1442458100555</v>
      </c>
      <c r="AA1029" s="19">
        <f t="shared" si="227"/>
        <v>113284.93575418995</v>
      </c>
      <c r="AB1029" s="19">
        <f t="shared" si="216"/>
        <v>7812.7541899441339</v>
      </c>
      <c r="AC1029" s="19">
        <f t="shared" si="217"/>
        <v>105472.18156424582</v>
      </c>
      <c r="AD1029" s="19">
        <f t="shared" si="218"/>
        <v>7812.7541899441339</v>
      </c>
      <c r="AE1029" s="19">
        <f t="shared" si="219"/>
        <v>97659.427374301697</v>
      </c>
      <c r="AF1029" s="19">
        <f t="shared" si="220"/>
        <v>7812.7541899441339</v>
      </c>
      <c r="AG1029" s="19">
        <f t="shared" si="221"/>
        <v>89846.673184357569</v>
      </c>
      <c r="AH1029" s="19">
        <f t="shared" si="222"/>
        <v>7812.7541899441339</v>
      </c>
      <c r="AI1029" s="19">
        <f t="shared" si="223"/>
        <v>82033.918994413441</v>
      </c>
      <c r="AJ1029" s="19">
        <f t="shared" si="224"/>
        <v>7812.7541899441339</v>
      </c>
      <c r="AK1029" s="20">
        <f t="shared" si="225"/>
        <v>74221.164804469314</v>
      </c>
    </row>
    <row r="1030" spans="2:37" s="3" customFormat="1" ht="42.75" hidden="1" customHeight="1" outlineLevel="1" x14ac:dyDescent="0.2">
      <c r="B1030" s="15" t="s">
        <v>1365</v>
      </c>
      <c r="C1030" s="16" t="s">
        <v>44</v>
      </c>
      <c r="D1030" s="17">
        <v>179</v>
      </c>
      <c r="E1030" s="10" t="s">
        <v>969</v>
      </c>
      <c r="F1030" s="10" t="s">
        <v>86</v>
      </c>
      <c r="G1030" s="21">
        <v>56221</v>
      </c>
      <c r="H1030" s="18">
        <f>IFERROR(INDEX(#REF!,MATCH(G1030,#REF!,0)),G1030)</f>
        <v>56221</v>
      </c>
      <c r="I1030" s="11"/>
      <c r="J1030" s="11" t="s">
        <v>1221</v>
      </c>
      <c r="K1030" s="11"/>
      <c r="L1030" s="11" t="s">
        <v>1312</v>
      </c>
      <c r="M1030" s="11" t="s">
        <v>1212</v>
      </c>
      <c r="N1030" s="19">
        <v>274922.19</v>
      </c>
      <c r="O1030" s="19">
        <v>273531.86</v>
      </c>
      <c r="P1030" s="11"/>
      <c r="Q1030" s="11"/>
      <c r="R1030" s="13">
        <f t="shared" si="214"/>
        <v>0</v>
      </c>
      <c r="S1030" s="19">
        <v>274922.19</v>
      </c>
      <c r="T1030" s="19">
        <v>1390.33</v>
      </c>
      <c r="U1030" s="11"/>
      <c r="V1030" s="19">
        <v>274922.19</v>
      </c>
      <c r="W1030" s="19">
        <v>1390.33</v>
      </c>
      <c r="X1030" s="19">
        <v>273531.86</v>
      </c>
      <c r="Y1030" s="19">
        <f t="shared" si="215"/>
        <v>1528.1109497206703</v>
      </c>
      <c r="Z1030" s="19">
        <f t="shared" si="226"/>
        <v>9030.8847486033519</v>
      </c>
      <c r="AA1030" s="19">
        <f t="shared" si="227"/>
        <v>265891.30525139667</v>
      </c>
      <c r="AB1030" s="19">
        <f t="shared" si="216"/>
        <v>18337.331396648042</v>
      </c>
      <c r="AC1030" s="19">
        <f t="shared" si="217"/>
        <v>247553.97385474862</v>
      </c>
      <c r="AD1030" s="19">
        <f t="shared" si="218"/>
        <v>18337.331396648042</v>
      </c>
      <c r="AE1030" s="19">
        <f t="shared" si="219"/>
        <v>229216.64245810057</v>
      </c>
      <c r="AF1030" s="19">
        <f t="shared" si="220"/>
        <v>18337.331396648042</v>
      </c>
      <c r="AG1030" s="19">
        <f t="shared" si="221"/>
        <v>210879.31106145252</v>
      </c>
      <c r="AH1030" s="19">
        <f t="shared" si="222"/>
        <v>18337.331396648042</v>
      </c>
      <c r="AI1030" s="19">
        <f t="shared" si="223"/>
        <v>192541.97966480447</v>
      </c>
      <c r="AJ1030" s="19">
        <f t="shared" si="224"/>
        <v>18337.331396648042</v>
      </c>
      <c r="AK1030" s="20">
        <f t="shared" si="225"/>
        <v>174204.64826815642</v>
      </c>
    </row>
    <row r="1031" spans="2:37" s="3" customFormat="1" ht="42.75" hidden="1" customHeight="1" outlineLevel="1" x14ac:dyDescent="0.2">
      <c r="B1031" s="15" t="s">
        <v>1366</v>
      </c>
      <c r="C1031" s="16" t="s">
        <v>44</v>
      </c>
      <c r="D1031" s="17">
        <v>180</v>
      </c>
      <c r="E1031" s="10" t="s">
        <v>969</v>
      </c>
      <c r="F1031" s="10" t="s">
        <v>86</v>
      </c>
      <c r="G1031" s="21">
        <v>56225</v>
      </c>
      <c r="H1031" s="18">
        <f>IFERROR(INDEX(#REF!,MATCH(G1031,#REF!,0)),G1031)</f>
        <v>56225</v>
      </c>
      <c r="I1031" s="11"/>
      <c r="J1031" s="11" t="s">
        <v>1221</v>
      </c>
      <c r="K1031" s="11"/>
      <c r="L1031" s="11" t="s">
        <v>1312</v>
      </c>
      <c r="M1031" s="11" t="s">
        <v>1212</v>
      </c>
      <c r="N1031" s="19">
        <v>132350</v>
      </c>
      <c r="O1031" s="19">
        <v>132350</v>
      </c>
      <c r="P1031" s="11"/>
      <c r="Q1031" s="11"/>
      <c r="R1031" s="13">
        <f t="shared" si="214"/>
        <v>0</v>
      </c>
      <c r="S1031" s="19">
        <v>132350</v>
      </c>
      <c r="T1031" s="22">
        <v>735.28</v>
      </c>
      <c r="U1031" s="11"/>
      <c r="V1031" s="19">
        <v>132350</v>
      </c>
      <c r="W1031" s="22">
        <v>735.28</v>
      </c>
      <c r="X1031" s="19">
        <v>131614.72</v>
      </c>
      <c r="Y1031" s="19">
        <f t="shared" si="215"/>
        <v>735.27777777777783</v>
      </c>
      <c r="Z1031" s="19">
        <f t="shared" si="226"/>
        <v>4411.6688888888893</v>
      </c>
      <c r="AA1031" s="19">
        <f t="shared" si="227"/>
        <v>127938.33111111111</v>
      </c>
      <c r="AB1031" s="19">
        <f t="shared" si="216"/>
        <v>8823.3333333333339</v>
      </c>
      <c r="AC1031" s="19">
        <f t="shared" si="217"/>
        <v>119114.99777777778</v>
      </c>
      <c r="AD1031" s="19">
        <f t="shared" si="218"/>
        <v>8823.3333333333339</v>
      </c>
      <c r="AE1031" s="19">
        <f t="shared" si="219"/>
        <v>110291.66444444445</v>
      </c>
      <c r="AF1031" s="19">
        <f t="shared" si="220"/>
        <v>8823.3333333333339</v>
      </c>
      <c r="AG1031" s="19">
        <f t="shared" si="221"/>
        <v>101468.33111111113</v>
      </c>
      <c r="AH1031" s="19">
        <f t="shared" si="222"/>
        <v>8823.3333333333339</v>
      </c>
      <c r="AI1031" s="19">
        <f t="shared" si="223"/>
        <v>92644.997777777797</v>
      </c>
      <c r="AJ1031" s="19">
        <f t="shared" si="224"/>
        <v>8823.3333333333339</v>
      </c>
      <c r="AK1031" s="20">
        <f t="shared" si="225"/>
        <v>83821.664444444468</v>
      </c>
    </row>
    <row r="1032" spans="2:37" s="3" customFormat="1" ht="42.75" hidden="1" customHeight="1" outlineLevel="1" x14ac:dyDescent="0.2">
      <c r="B1032" s="15" t="s">
        <v>1367</v>
      </c>
      <c r="C1032" s="16" t="s">
        <v>44</v>
      </c>
      <c r="D1032" s="17">
        <v>180</v>
      </c>
      <c r="E1032" s="10" t="s">
        <v>969</v>
      </c>
      <c r="F1032" s="10" t="s">
        <v>86</v>
      </c>
      <c r="G1032" s="21">
        <v>56226</v>
      </c>
      <c r="H1032" s="18">
        <f>IFERROR(INDEX(#REF!,MATCH(G1032,#REF!,0)),G1032)</f>
        <v>56226</v>
      </c>
      <c r="I1032" s="11"/>
      <c r="J1032" s="11" t="s">
        <v>1221</v>
      </c>
      <c r="K1032" s="11"/>
      <c r="L1032" s="11" t="s">
        <v>1312</v>
      </c>
      <c r="M1032" s="11" t="s">
        <v>1212</v>
      </c>
      <c r="N1032" s="19">
        <v>104550</v>
      </c>
      <c r="O1032" s="19">
        <v>104550</v>
      </c>
      <c r="P1032" s="11"/>
      <c r="Q1032" s="11"/>
      <c r="R1032" s="13">
        <f t="shared" si="214"/>
        <v>0</v>
      </c>
      <c r="S1032" s="19">
        <v>104550</v>
      </c>
      <c r="T1032" s="22">
        <v>580.83000000000004</v>
      </c>
      <c r="U1032" s="11"/>
      <c r="V1032" s="19">
        <v>104550</v>
      </c>
      <c r="W1032" s="22">
        <v>580.83000000000004</v>
      </c>
      <c r="X1032" s="19">
        <v>103969.17</v>
      </c>
      <c r="Y1032" s="19">
        <f t="shared" si="215"/>
        <v>580.83333333333337</v>
      </c>
      <c r="Z1032" s="19">
        <f t="shared" si="226"/>
        <v>3484.9966666666669</v>
      </c>
      <c r="AA1032" s="19">
        <f t="shared" si="227"/>
        <v>101065.00333333333</v>
      </c>
      <c r="AB1032" s="19">
        <f t="shared" si="216"/>
        <v>6970</v>
      </c>
      <c r="AC1032" s="19">
        <f t="shared" si="217"/>
        <v>94095.003333333327</v>
      </c>
      <c r="AD1032" s="19">
        <f t="shared" si="218"/>
        <v>6970</v>
      </c>
      <c r="AE1032" s="19">
        <f t="shared" si="219"/>
        <v>87125.003333333327</v>
      </c>
      <c r="AF1032" s="19">
        <f t="shared" si="220"/>
        <v>6970</v>
      </c>
      <c r="AG1032" s="19">
        <f t="shared" si="221"/>
        <v>80155.003333333327</v>
      </c>
      <c r="AH1032" s="19">
        <f t="shared" si="222"/>
        <v>6970</v>
      </c>
      <c r="AI1032" s="19">
        <f t="shared" si="223"/>
        <v>73185.003333333327</v>
      </c>
      <c r="AJ1032" s="19">
        <f t="shared" si="224"/>
        <v>6970</v>
      </c>
      <c r="AK1032" s="20">
        <f t="shared" si="225"/>
        <v>66215.003333333327</v>
      </c>
    </row>
    <row r="1033" spans="2:37" s="3" customFormat="1" ht="42.75" hidden="1" customHeight="1" outlineLevel="1" x14ac:dyDescent="0.2">
      <c r="B1033" s="15" t="s">
        <v>1368</v>
      </c>
      <c r="C1033" s="16" t="s">
        <v>44</v>
      </c>
      <c r="D1033" s="17">
        <v>180</v>
      </c>
      <c r="E1033" s="10" t="s">
        <v>969</v>
      </c>
      <c r="F1033" s="10" t="s">
        <v>86</v>
      </c>
      <c r="G1033" s="21">
        <v>56230</v>
      </c>
      <c r="H1033" s="18">
        <f>IFERROR(INDEX(#REF!,MATCH(G1033,#REF!,0)),G1033)</f>
        <v>56230</v>
      </c>
      <c r="I1033" s="11"/>
      <c r="J1033" s="11" t="s">
        <v>1221</v>
      </c>
      <c r="K1033" s="11"/>
      <c r="L1033" s="11" t="s">
        <v>1312</v>
      </c>
      <c r="M1033" s="11" t="s">
        <v>1212</v>
      </c>
      <c r="N1033" s="19">
        <v>104190</v>
      </c>
      <c r="O1033" s="19">
        <v>104190</v>
      </c>
      <c r="P1033" s="11"/>
      <c r="Q1033" s="11"/>
      <c r="R1033" s="13">
        <f t="shared" si="214"/>
        <v>0</v>
      </c>
      <c r="S1033" s="19">
        <v>104190</v>
      </c>
      <c r="T1033" s="22">
        <v>578.83000000000004</v>
      </c>
      <c r="U1033" s="11"/>
      <c r="V1033" s="19">
        <v>104190</v>
      </c>
      <c r="W1033" s="22">
        <v>578.83000000000004</v>
      </c>
      <c r="X1033" s="19">
        <v>103611.17</v>
      </c>
      <c r="Y1033" s="19">
        <f t="shared" si="215"/>
        <v>578.83333333333337</v>
      </c>
      <c r="Z1033" s="19">
        <f t="shared" si="226"/>
        <v>3472.9966666666669</v>
      </c>
      <c r="AA1033" s="19">
        <f t="shared" si="227"/>
        <v>100717.00333333333</v>
      </c>
      <c r="AB1033" s="19">
        <f t="shared" si="216"/>
        <v>6946</v>
      </c>
      <c r="AC1033" s="19">
        <f t="shared" si="217"/>
        <v>93771.003333333327</v>
      </c>
      <c r="AD1033" s="19">
        <f t="shared" si="218"/>
        <v>6946</v>
      </c>
      <c r="AE1033" s="19">
        <f t="shared" si="219"/>
        <v>86825.003333333327</v>
      </c>
      <c r="AF1033" s="19">
        <f t="shared" si="220"/>
        <v>6946</v>
      </c>
      <c r="AG1033" s="19">
        <f t="shared" si="221"/>
        <v>79879.003333333327</v>
      </c>
      <c r="AH1033" s="19">
        <f t="shared" si="222"/>
        <v>6946</v>
      </c>
      <c r="AI1033" s="19">
        <f t="shared" si="223"/>
        <v>72933.003333333327</v>
      </c>
      <c r="AJ1033" s="19">
        <f t="shared" si="224"/>
        <v>6946</v>
      </c>
      <c r="AK1033" s="20">
        <f t="shared" si="225"/>
        <v>65987.003333333327</v>
      </c>
    </row>
    <row r="1034" spans="2:37" s="3" customFormat="1" ht="42.75" hidden="1" customHeight="1" outlineLevel="1" x14ac:dyDescent="0.2">
      <c r="B1034" s="15" t="s">
        <v>1369</v>
      </c>
      <c r="C1034" s="16" t="s">
        <v>44</v>
      </c>
      <c r="D1034" s="17">
        <v>180</v>
      </c>
      <c r="E1034" s="10" t="s">
        <v>969</v>
      </c>
      <c r="F1034" s="10" t="s">
        <v>86</v>
      </c>
      <c r="G1034" s="21">
        <v>56231</v>
      </c>
      <c r="H1034" s="18">
        <f>IFERROR(INDEX(#REF!,MATCH(G1034,#REF!,0)),G1034)</f>
        <v>56231</v>
      </c>
      <c r="I1034" s="11"/>
      <c r="J1034" s="11" t="s">
        <v>1221</v>
      </c>
      <c r="K1034" s="11"/>
      <c r="L1034" s="11" t="s">
        <v>1312</v>
      </c>
      <c r="M1034" s="11" t="s">
        <v>1212</v>
      </c>
      <c r="N1034" s="19">
        <v>500430</v>
      </c>
      <c r="O1034" s="19">
        <v>500430</v>
      </c>
      <c r="P1034" s="11"/>
      <c r="Q1034" s="11"/>
      <c r="R1034" s="13">
        <f t="shared" si="214"/>
        <v>0</v>
      </c>
      <c r="S1034" s="19">
        <v>500430</v>
      </c>
      <c r="T1034" s="19">
        <v>2780.17</v>
      </c>
      <c r="U1034" s="11"/>
      <c r="V1034" s="19">
        <v>500430</v>
      </c>
      <c r="W1034" s="19">
        <v>2780.17</v>
      </c>
      <c r="X1034" s="19">
        <v>497649.83</v>
      </c>
      <c r="Y1034" s="19">
        <f t="shared" si="215"/>
        <v>2780.1666666666665</v>
      </c>
      <c r="Z1034" s="19">
        <f t="shared" si="226"/>
        <v>16681.003333333334</v>
      </c>
      <c r="AA1034" s="19">
        <f t="shared" si="227"/>
        <v>483748.99666666664</v>
      </c>
      <c r="AB1034" s="19">
        <f t="shared" si="216"/>
        <v>33362</v>
      </c>
      <c r="AC1034" s="19">
        <f t="shared" si="217"/>
        <v>450386.99666666664</v>
      </c>
      <c r="AD1034" s="19">
        <f t="shared" si="218"/>
        <v>33362</v>
      </c>
      <c r="AE1034" s="19">
        <f t="shared" si="219"/>
        <v>417024.99666666664</v>
      </c>
      <c r="AF1034" s="19">
        <f t="shared" si="220"/>
        <v>33362</v>
      </c>
      <c r="AG1034" s="19">
        <f t="shared" si="221"/>
        <v>383662.99666666664</v>
      </c>
      <c r="AH1034" s="19">
        <f t="shared" si="222"/>
        <v>33362</v>
      </c>
      <c r="AI1034" s="19">
        <f t="shared" si="223"/>
        <v>350300.99666666664</v>
      </c>
      <c r="AJ1034" s="19">
        <f t="shared" si="224"/>
        <v>33362</v>
      </c>
      <c r="AK1034" s="20">
        <f t="shared" si="225"/>
        <v>316938.99666666664</v>
      </c>
    </row>
    <row r="1035" spans="2:37" s="3" customFormat="1" ht="42.75" hidden="1" customHeight="1" outlineLevel="1" x14ac:dyDescent="0.2">
      <c r="B1035" s="15" t="s">
        <v>1370</v>
      </c>
      <c r="C1035" s="16" t="s">
        <v>44</v>
      </c>
      <c r="D1035" s="17">
        <v>180</v>
      </c>
      <c r="E1035" s="10" t="s">
        <v>969</v>
      </c>
      <c r="F1035" s="10" t="s">
        <v>86</v>
      </c>
      <c r="G1035" s="21">
        <v>56237</v>
      </c>
      <c r="H1035" s="18">
        <f>IFERROR(INDEX(#REF!,MATCH(G1035,#REF!,0)),G1035)</f>
        <v>56237</v>
      </c>
      <c r="I1035" s="11"/>
      <c r="J1035" s="11" t="s">
        <v>1221</v>
      </c>
      <c r="K1035" s="11"/>
      <c r="L1035" s="11" t="s">
        <v>1312</v>
      </c>
      <c r="M1035" s="11" t="s">
        <v>1212</v>
      </c>
      <c r="N1035" s="19">
        <v>112800</v>
      </c>
      <c r="O1035" s="19">
        <v>112800</v>
      </c>
      <c r="P1035" s="11"/>
      <c r="Q1035" s="11"/>
      <c r="R1035" s="13">
        <f t="shared" ref="R1035:R1098" si="228">P1035-Q1035</f>
        <v>0</v>
      </c>
      <c r="S1035" s="19">
        <v>112800</v>
      </c>
      <c r="T1035" s="22">
        <v>626.66999999999996</v>
      </c>
      <c r="U1035" s="11"/>
      <c r="V1035" s="19">
        <v>112800</v>
      </c>
      <c r="W1035" s="22">
        <v>626.66999999999996</v>
      </c>
      <c r="X1035" s="19">
        <v>112173.33</v>
      </c>
      <c r="Y1035" s="19">
        <f t="shared" ref="Y1035:Y1098" si="229">O1035/D1035</f>
        <v>626.66666666666663</v>
      </c>
      <c r="Z1035" s="19">
        <f t="shared" si="226"/>
        <v>3760.0033333333331</v>
      </c>
      <c r="AA1035" s="19">
        <f t="shared" si="227"/>
        <v>109039.99666666667</v>
      </c>
      <c r="AB1035" s="19">
        <f t="shared" si="216"/>
        <v>7520</v>
      </c>
      <c r="AC1035" s="19">
        <f t="shared" si="217"/>
        <v>101519.99666666667</v>
      </c>
      <c r="AD1035" s="19">
        <f t="shared" si="218"/>
        <v>7520</v>
      </c>
      <c r="AE1035" s="19">
        <f t="shared" si="219"/>
        <v>93999.996666666673</v>
      </c>
      <c r="AF1035" s="19">
        <f t="shared" si="220"/>
        <v>7520</v>
      </c>
      <c r="AG1035" s="19">
        <f t="shared" si="221"/>
        <v>86479.996666666673</v>
      </c>
      <c r="AH1035" s="19">
        <f t="shared" si="222"/>
        <v>7520</v>
      </c>
      <c r="AI1035" s="19">
        <f t="shared" si="223"/>
        <v>78959.996666666673</v>
      </c>
      <c r="AJ1035" s="19">
        <f t="shared" si="224"/>
        <v>7520</v>
      </c>
      <c r="AK1035" s="20">
        <f t="shared" si="225"/>
        <v>71439.996666666673</v>
      </c>
    </row>
    <row r="1036" spans="2:37" s="3" customFormat="1" ht="42.75" hidden="1" customHeight="1" outlineLevel="1" x14ac:dyDescent="0.2">
      <c r="B1036" s="15" t="s">
        <v>1371</v>
      </c>
      <c r="C1036" s="16" t="s">
        <v>44</v>
      </c>
      <c r="D1036" s="17">
        <v>180</v>
      </c>
      <c r="E1036" s="10" t="s">
        <v>969</v>
      </c>
      <c r="F1036" s="10" t="s">
        <v>86</v>
      </c>
      <c r="G1036" s="21">
        <v>56239</v>
      </c>
      <c r="H1036" s="18">
        <f>IFERROR(INDEX(#REF!,MATCH(G1036,#REF!,0)),G1036)</f>
        <v>56239</v>
      </c>
      <c r="I1036" s="11"/>
      <c r="J1036" s="11" t="s">
        <v>1221</v>
      </c>
      <c r="K1036" s="11"/>
      <c r="L1036" s="11" t="s">
        <v>1312</v>
      </c>
      <c r="M1036" s="11" t="s">
        <v>1212</v>
      </c>
      <c r="N1036" s="19">
        <v>2249320</v>
      </c>
      <c r="O1036" s="19">
        <v>2249320</v>
      </c>
      <c r="P1036" s="11"/>
      <c r="Q1036" s="11"/>
      <c r="R1036" s="13">
        <f t="shared" si="228"/>
        <v>0</v>
      </c>
      <c r="S1036" s="19">
        <v>2249320</v>
      </c>
      <c r="T1036" s="19">
        <v>12496.22</v>
      </c>
      <c r="U1036" s="11"/>
      <c r="V1036" s="19">
        <v>2249320</v>
      </c>
      <c r="W1036" s="19">
        <v>12496.22</v>
      </c>
      <c r="X1036" s="19">
        <v>2236823.7799999998</v>
      </c>
      <c r="Y1036" s="19">
        <f t="shared" si="229"/>
        <v>12496.222222222223</v>
      </c>
      <c r="Z1036" s="19">
        <f t="shared" si="226"/>
        <v>74977.331111111111</v>
      </c>
      <c r="AA1036" s="19">
        <f t="shared" si="227"/>
        <v>2174342.6688888888</v>
      </c>
      <c r="AB1036" s="19">
        <f t="shared" ref="AB1036:AB1099" si="230">MIN(AA1036,Y1036*12)</f>
        <v>149954.66666666669</v>
      </c>
      <c r="AC1036" s="19">
        <f t="shared" ref="AC1036:AC1099" si="231">AA1036-AB1036</f>
        <v>2024388.002222222</v>
      </c>
      <c r="AD1036" s="19">
        <f t="shared" ref="AD1036:AD1099" si="232">MIN(AB1036,AC1036)</f>
        <v>149954.66666666669</v>
      </c>
      <c r="AE1036" s="19">
        <f t="shared" ref="AE1036:AE1099" si="233">AC1036-AD1036</f>
        <v>1874433.3355555553</v>
      </c>
      <c r="AF1036" s="19">
        <f t="shared" ref="AF1036:AF1099" si="234">MIN(AD1036,AE1036)</f>
        <v>149954.66666666669</v>
      </c>
      <c r="AG1036" s="19">
        <f t="shared" ref="AG1036:AG1099" si="235">AE1036-AF1036</f>
        <v>1724478.6688888886</v>
      </c>
      <c r="AH1036" s="19">
        <f t="shared" ref="AH1036:AH1099" si="236">MIN(AF1036,AG1036)</f>
        <v>149954.66666666669</v>
      </c>
      <c r="AI1036" s="19">
        <f t="shared" ref="AI1036:AI1099" si="237">AG1036-AH1036</f>
        <v>1574524.0022222218</v>
      </c>
      <c r="AJ1036" s="19">
        <f t="shared" ref="AJ1036:AJ1099" si="238">MIN(AH1036,AI1036)</f>
        <v>149954.66666666669</v>
      </c>
      <c r="AK1036" s="20">
        <f t="shared" ref="AK1036:AK1099" si="239">AI1036-AJ1036</f>
        <v>1424569.3355555551</v>
      </c>
    </row>
    <row r="1037" spans="2:37" s="3" customFormat="1" ht="42.75" hidden="1" customHeight="1" outlineLevel="1" x14ac:dyDescent="0.2">
      <c r="B1037" s="15" t="s">
        <v>1372</v>
      </c>
      <c r="C1037" s="16" t="s">
        <v>44</v>
      </c>
      <c r="D1037" s="17">
        <v>180</v>
      </c>
      <c r="E1037" s="10" t="s">
        <v>969</v>
      </c>
      <c r="F1037" s="10" t="s">
        <v>86</v>
      </c>
      <c r="G1037" s="21">
        <v>56236</v>
      </c>
      <c r="H1037" s="18">
        <f>IFERROR(INDEX(#REF!,MATCH(G1037,#REF!,0)),G1037)</f>
        <v>56236</v>
      </c>
      <c r="I1037" s="11"/>
      <c r="J1037" s="11" t="s">
        <v>1221</v>
      </c>
      <c r="K1037" s="11"/>
      <c r="L1037" s="11" t="s">
        <v>1211</v>
      </c>
      <c r="M1037" s="11" t="s">
        <v>1212</v>
      </c>
      <c r="N1037" s="19">
        <v>104650</v>
      </c>
      <c r="O1037" s="19">
        <v>104650</v>
      </c>
      <c r="P1037" s="11"/>
      <c r="Q1037" s="11"/>
      <c r="R1037" s="13">
        <f t="shared" si="228"/>
        <v>0</v>
      </c>
      <c r="S1037" s="19">
        <v>104650</v>
      </c>
      <c r="T1037" s="22">
        <v>581.39</v>
      </c>
      <c r="U1037" s="11"/>
      <c r="V1037" s="19">
        <v>104650</v>
      </c>
      <c r="W1037" s="22">
        <v>581.39</v>
      </c>
      <c r="X1037" s="19">
        <v>104068.61</v>
      </c>
      <c r="Y1037" s="19">
        <f t="shared" si="229"/>
        <v>581.38888888888891</v>
      </c>
      <c r="Z1037" s="19">
        <f t="shared" si="226"/>
        <v>3488.3344444444442</v>
      </c>
      <c r="AA1037" s="19">
        <f t="shared" si="227"/>
        <v>101161.66555555556</v>
      </c>
      <c r="AB1037" s="19">
        <f t="shared" si="230"/>
        <v>6976.666666666667</v>
      </c>
      <c r="AC1037" s="19">
        <f t="shared" si="231"/>
        <v>94184.998888888891</v>
      </c>
      <c r="AD1037" s="19">
        <f t="shared" si="232"/>
        <v>6976.666666666667</v>
      </c>
      <c r="AE1037" s="19">
        <f t="shared" si="233"/>
        <v>87208.33222222222</v>
      </c>
      <c r="AF1037" s="19">
        <f t="shared" si="234"/>
        <v>6976.666666666667</v>
      </c>
      <c r="AG1037" s="19">
        <f t="shared" si="235"/>
        <v>80231.665555555548</v>
      </c>
      <c r="AH1037" s="19">
        <f t="shared" si="236"/>
        <v>6976.666666666667</v>
      </c>
      <c r="AI1037" s="19">
        <f t="shared" si="237"/>
        <v>73254.998888888877</v>
      </c>
      <c r="AJ1037" s="19">
        <f t="shared" si="238"/>
        <v>6976.666666666667</v>
      </c>
      <c r="AK1037" s="20">
        <f t="shared" si="239"/>
        <v>66278.332222222205</v>
      </c>
    </row>
    <row r="1038" spans="2:37" s="3" customFormat="1" ht="42.75" hidden="1" customHeight="1" outlineLevel="1" x14ac:dyDescent="0.2">
      <c r="B1038" s="15" t="s">
        <v>1373</v>
      </c>
      <c r="C1038" s="16" t="s">
        <v>44</v>
      </c>
      <c r="D1038" s="17">
        <v>180</v>
      </c>
      <c r="E1038" s="10" t="s">
        <v>969</v>
      </c>
      <c r="F1038" s="10" t="s">
        <v>86</v>
      </c>
      <c r="G1038" s="21">
        <v>57030</v>
      </c>
      <c r="H1038" s="18">
        <f>IFERROR(INDEX(#REF!,MATCH(G1038,#REF!,0)),G1038)</f>
        <v>57030</v>
      </c>
      <c r="I1038" s="11"/>
      <c r="J1038" s="11" t="s">
        <v>1221</v>
      </c>
      <c r="K1038" s="11"/>
      <c r="L1038" s="11" t="s">
        <v>1211</v>
      </c>
      <c r="M1038" s="11" t="s">
        <v>1212</v>
      </c>
      <c r="N1038" s="19">
        <v>100240</v>
      </c>
      <c r="O1038" s="19">
        <v>100240</v>
      </c>
      <c r="P1038" s="11"/>
      <c r="Q1038" s="11"/>
      <c r="R1038" s="13">
        <f t="shared" si="228"/>
        <v>0</v>
      </c>
      <c r="S1038" s="19">
        <v>100240</v>
      </c>
      <c r="T1038" s="22">
        <v>556.89</v>
      </c>
      <c r="U1038" s="11"/>
      <c r="V1038" s="19">
        <v>100240</v>
      </c>
      <c r="W1038" s="22">
        <v>556.89</v>
      </c>
      <c r="X1038" s="19">
        <v>99683.11</v>
      </c>
      <c r="Y1038" s="19">
        <f t="shared" si="229"/>
        <v>556.88888888888891</v>
      </c>
      <c r="Z1038" s="19">
        <f t="shared" si="226"/>
        <v>3341.3344444444442</v>
      </c>
      <c r="AA1038" s="19">
        <f t="shared" si="227"/>
        <v>96898.665555555563</v>
      </c>
      <c r="AB1038" s="19">
        <f t="shared" si="230"/>
        <v>6682.666666666667</v>
      </c>
      <c r="AC1038" s="19">
        <f t="shared" si="231"/>
        <v>90215.998888888891</v>
      </c>
      <c r="AD1038" s="19">
        <f t="shared" si="232"/>
        <v>6682.666666666667</v>
      </c>
      <c r="AE1038" s="19">
        <f t="shared" si="233"/>
        <v>83533.33222222222</v>
      </c>
      <c r="AF1038" s="19">
        <f t="shared" si="234"/>
        <v>6682.666666666667</v>
      </c>
      <c r="AG1038" s="19">
        <f t="shared" si="235"/>
        <v>76850.665555555548</v>
      </c>
      <c r="AH1038" s="19">
        <f t="shared" si="236"/>
        <v>6682.666666666667</v>
      </c>
      <c r="AI1038" s="19">
        <f t="shared" si="237"/>
        <v>70167.998888888877</v>
      </c>
      <c r="AJ1038" s="19">
        <f t="shared" si="238"/>
        <v>6682.666666666667</v>
      </c>
      <c r="AK1038" s="20">
        <f t="shared" si="239"/>
        <v>63485.332222222212</v>
      </c>
    </row>
    <row r="1039" spans="2:37" s="3" customFormat="1" ht="42.75" hidden="1" customHeight="1" outlineLevel="1" x14ac:dyDescent="0.2">
      <c r="B1039" s="15" t="s">
        <v>1374</v>
      </c>
      <c r="C1039" s="16" t="s">
        <v>44</v>
      </c>
      <c r="D1039" s="17">
        <v>180</v>
      </c>
      <c r="E1039" s="10" t="s">
        <v>969</v>
      </c>
      <c r="F1039" s="10" t="s">
        <v>86</v>
      </c>
      <c r="G1039" s="21">
        <v>57031</v>
      </c>
      <c r="H1039" s="18">
        <f>IFERROR(INDEX(#REF!,MATCH(G1039,#REF!,0)),G1039)</f>
        <v>57031</v>
      </c>
      <c r="I1039" s="11"/>
      <c r="J1039" s="11" t="s">
        <v>1221</v>
      </c>
      <c r="K1039" s="11"/>
      <c r="L1039" s="11" t="s">
        <v>1211</v>
      </c>
      <c r="M1039" s="11" t="s">
        <v>1212</v>
      </c>
      <c r="N1039" s="19">
        <v>162550</v>
      </c>
      <c r="O1039" s="19">
        <v>162550</v>
      </c>
      <c r="P1039" s="11"/>
      <c r="Q1039" s="11"/>
      <c r="R1039" s="13">
        <f t="shared" si="228"/>
        <v>0</v>
      </c>
      <c r="S1039" s="19">
        <v>162550</v>
      </c>
      <c r="T1039" s="22">
        <v>903.06</v>
      </c>
      <c r="U1039" s="11"/>
      <c r="V1039" s="19">
        <v>162550</v>
      </c>
      <c r="W1039" s="22">
        <v>903.06</v>
      </c>
      <c r="X1039" s="19">
        <v>161646.94</v>
      </c>
      <c r="Y1039" s="19">
        <f t="shared" si="229"/>
        <v>903.05555555555554</v>
      </c>
      <c r="Z1039" s="19">
        <f t="shared" si="226"/>
        <v>5418.3377777777769</v>
      </c>
      <c r="AA1039" s="19">
        <f t="shared" si="227"/>
        <v>157131.66222222222</v>
      </c>
      <c r="AB1039" s="19">
        <f t="shared" si="230"/>
        <v>10836.666666666666</v>
      </c>
      <c r="AC1039" s="19">
        <f t="shared" si="231"/>
        <v>146294.99555555556</v>
      </c>
      <c r="AD1039" s="19">
        <f t="shared" si="232"/>
        <v>10836.666666666666</v>
      </c>
      <c r="AE1039" s="19">
        <f t="shared" si="233"/>
        <v>135458.32888888891</v>
      </c>
      <c r="AF1039" s="19">
        <f t="shared" si="234"/>
        <v>10836.666666666666</v>
      </c>
      <c r="AG1039" s="19">
        <f t="shared" si="235"/>
        <v>124621.66222222224</v>
      </c>
      <c r="AH1039" s="19">
        <f t="shared" si="236"/>
        <v>10836.666666666666</v>
      </c>
      <c r="AI1039" s="19">
        <f t="shared" si="237"/>
        <v>113784.99555555556</v>
      </c>
      <c r="AJ1039" s="19">
        <f t="shared" si="238"/>
        <v>10836.666666666666</v>
      </c>
      <c r="AK1039" s="20">
        <f t="shared" si="239"/>
        <v>102948.32888888889</v>
      </c>
    </row>
    <row r="1040" spans="2:37" s="3" customFormat="1" ht="42.75" hidden="1" customHeight="1" outlineLevel="1" x14ac:dyDescent="0.2">
      <c r="B1040" s="15" t="s">
        <v>1375</v>
      </c>
      <c r="C1040" s="16" t="s">
        <v>44</v>
      </c>
      <c r="D1040" s="17">
        <v>180</v>
      </c>
      <c r="E1040" s="10" t="s">
        <v>969</v>
      </c>
      <c r="F1040" s="10" t="s">
        <v>86</v>
      </c>
      <c r="G1040" s="21">
        <v>57032</v>
      </c>
      <c r="H1040" s="18">
        <f>IFERROR(INDEX(#REF!,MATCH(G1040,#REF!,0)),G1040)</f>
        <v>57032</v>
      </c>
      <c r="I1040" s="11"/>
      <c r="J1040" s="11" t="s">
        <v>1221</v>
      </c>
      <c r="K1040" s="11"/>
      <c r="L1040" s="11" t="s">
        <v>1211</v>
      </c>
      <c r="M1040" s="11" t="s">
        <v>1212</v>
      </c>
      <c r="N1040" s="19">
        <v>165840</v>
      </c>
      <c r="O1040" s="19">
        <v>165840</v>
      </c>
      <c r="P1040" s="11"/>
      <c r="Q1040" s="11"/>
      <c r="R1040" s="13">
        <f t="shared" si="228"/>
        <v>0</v>
      </c>
      <c r="S1040" s="19">
        <v>165840</v>
      </c>
      <c r="T1040" s="22">
        <v>921.33</v>
      </c>
      <c r="U1040" s="11"/>
      <c r="V1040" s="19">
        <v>165840</v>
      </c>
      <c r="W1040" s="22">
        <v>921.33</v>
      </c>
      <c r="X1040" s="19">
        <v>164918.67000000001</v>
      </c>
      <c r="Y1040" s="19">
        <f t="shared" si="229"/>
        <v>921.33333333333337</v>
      </c>
      <c r="Z1040" s="19">
        <f t="shared" si="226"/>
        <v>5527.9966666666669</v>
      </c>
      <c r="AA1040" s="19">
        <f t="shared" si="227"/>
        <v>160312.00333333333</v>
      </c>
      <c r="AB1040" s="19">
        <f t="shared" si="230"/>
        <v>11056</v>
      </c>
      <c r="AC1040" s="19">
        <f t="shared" si="231"/>
        <v>149256.00333333333</v>
      </c>
      <c r="AD1040" s="19">
        <f t="shared" si="232"/>
        <v>11056</v>
      </c>
      <c r="AE1040" s="19">
        <f t="shared" si="233"/>
        <v>138200.00333333333</v>
      </c>
      <c r="AF1040" s="19">
        <f t="shared" si="234"/>
        <v>11056</v>
      </c>
      <c r="AG1040" s="19">
        <f t="shared" si="235"/>
        <v>127144.00333333333</v>
      </c>
      <c r="AH1040" s="19">
        <f t="shared" si="236"/>
        <v>11056</v>
      </c>
      <c r="AI1040" s="19">
        <f t="shared" si="237"/>
        <v>116088.00333333333</v>
      </c>
      <c r="AJ1040" s="19">
        <f t="shared" si="238"/>
        <v>11056</v>
      </c>
      <c r="AK1040" s="20">
        <f t="shared" si="239"/>
        <v>105032.00333333333</v>
      </c>
    </row>
    <row r="1041" spans="2:37" s="3" customFormat="1" ht="42.75" hidden="1" customHeight="1" outlineLevel="1" x14ac:dyDescent="0.2">
      <c r="B1041" s="15" t="s">
        <v>1376</v>
      </c>
      <c r="C1041" s="16" t="s">
        <v>44</v>
      </c>
      <c r="D1041" s="17">
        <v>180</v>
      </c>
      <c r="E1041" s="10" t="s">
        <v>969</v>
      </c>
      <c r="F1041" s="10" t="s">
        <v>86</v>
      </c>
      <c r="G1041" s="21">
        <v>57033</v>
      </c>
      <c r="H1041" s="18">
        <f>IFERROR(INDEX(#REF!,MATCH(G1041,#REF!,0)),G1041)</f>
        <v>57033</v>
      </c>
      <c r="I1041" s="11"/>
      <c r="J1041" s="11" t="s">
        <v>1221</v>
      </c>
      <c r="K1041" s="11"/>
      <c r="L1041" s="11" t="s">
        <v>1211</v>
      </c>
      <c r="M1041" s="11" t="s">
        <v>1212</v>
      </c>
      <c r="N1041" s="19">
        <v>101950</v>
      </c>
      <c r="O1041" s="19">
        <v>101950</v>
      </c>
      <c r="P1041" s="11"/>
      <c r="Q1041" s="11"/>
      <c r="R1041" s="13">
        <f t="shared" si="228"/>
        <v>0</v>
      </c>
      <c r="S1041" s="19">
        <v>101950</v>
      </c>
      <c r="T1041" s="22">
        <v>566.39</v>
      </c>
      <c r="U1041" s="11"/>
      <c r="V1041" s="19">
        <v>101950</v>
      </c>
      <c r="W1041" s="22">
        <v>566.39</v>
      </c>
      <c r="X1041" s="19">
        <v>101383.61</v>
      </c>
      <c r="Y1041" s="19">
        <f t="shared" si="229"/>
        <v>566.38888888888891</v>
      </c>
      <c r="Z1041" s="19">
        <f t="shared" si="226"/>
        <v>3398.3344444444442</v>
      </c>
      <c r="AA1041" s="19">
        <f t="shared" si="227"/>
        <v>98551.665555555563</v>
      </c>
      <c r="AB1041" s="19">
        <f t="shared" si="230"/>
        <v>6796.666666666667</v>
      </c>
      <c r="AC1041" s="19">
        <f t="shared" si="231"/>
        <v>91754.998888888891</v>
      </c>
      <c r="AD1041" s="19">
        <f t="shared" si="232"/>
        <v>6796.666666666667</v>
      </c>
      <c r="AE1041" s="19">
        <f t="shared" si="233"/>
        <v>84958.33222222222</v>
      </c>
      <c r="AF1041" s="19">
        <f t="shared" si="234"/>
        <v>6796.666666666667</v>
      </c>
      <c r="AG1041" s="19">
        <f t="shared" si="235"/>
        <v>78161.665555555548</v>
      </c>
      <c r="AH1041" s="19">
        <f t="shared" si="236"/>
        <v>6796.666666666667</v>
      </c>
      <c r="AI1041" s="19">
        <f t="shared" si="237"/>
        <v>71364.998888888877</v>
      </c>
      <c r="AJ1041" s="19">
        <f t="shared" si="238"/>
        <v>6796.666666666667</v>
      </c>
      <c r="AK1041" s="20">
        <f t="shared" si="239"/>
        <v>64568.332222222212</v>
      </c>
    </row>
    <row r="1042" spans="2:37" s="3" customFormat="1" ht="42.75" hidden="1" customHeight="1" outlineLevel="1" x14ac:dyDescent="0.2">
      <c r="B1042" s="15" t="s">
        <v>1377</v>
      </c>
      <c r="C1042" s="16" t="s">
        <v>44</v>
      </c>
      <c r="D1042" s="17">
        <v>180</v>
      </c>
      <c r="E1042" s="10" t="s">
        <v>969</v>
      </c>
      <c r="F1042" s="10" t="s">
        <v>86</v>
      </c>
      <c r="G1042" s="21">
        <v>56240</v>
      </c>
      <c r="H1042" s="18">
        <f>IFERROR(INDEX(#REF!,MATCH(G1042,#REF!,0)),G1042)</f>
        <v>56240</v>
      </c>
      <c r="I1042" s="11"/>
      <c r="J1042" s="11" t="s">
        <v>1221</v>
      </c>
      <c r="K1042" s="11"/>
      <c r="L1042" s="11" t="s">
        <v>1312</v>
      </c>
      <c r="M1042" s="11" t="s">
        <v>1212</v>
      </c>
      <c r="N1042" s="19">
        <v>465110</v>
      </c>
      <c r="O1042" s="19">
        <v>465110</v>
      </c>
      <c r="P1042" s="11"/>
      <c r="Q1042" s="11"/>
      <c r="R1042" s="13">
        <f t="shared" si="228"/>
        <v>0</v>
      </c>
      <c r="S1042" s="19">
        <v>465110</v>
      </c>
      <c r="T1042" s="19">
        <v>2583.94</v>
      </c>
      <c r="U1042" s="11"/>
      <c r="V1042" s="19">
        <v>465110</v>
      </c>
      <c r="W1042" s="19">
        <v>2583.94</v>
      </c>
      <c r="X1042" s="19">
        <v>462526.06</v>
      </c>
      <c r="Y1042" s="19">
        <f t="shared" si="229"/>
        <v>2583.9444444444443</v>
      </c>
      <c r="Z1042" s="19">
        <f t="shared" si="226"/>
        <v>15503.662222222223</v>
      </c>
      <c r="AA1042" s="19">
        <f t="shared" si="227"/>
        <v>449606.33777777775</v>
      </c>
      <c r="AB1042" s="19">
        <f t="shared" si="230"/>
        <v>31007.333333333332</v>
      </c>
      <c r="AC1042" s="19">
        <f t="shared" si="231"/>
        <v>418599.00444444444</v>
      </c>
      <c r="AD1042" s="19">
        <f t="shared" si="232"/>
        <v>31007.333333333332</v>
      </c>
      <c r="AE1042" s="19">
        <f t="shared" si="233"/>
        <v>387591.67111111112</v>
      </c>
      <c r="AF1042" s="19">
        <f t="shared" si="234"/>
        <v>31007.333333333332</v>
      </c>
      <c r="AG1042" s="19">
        <f t="shared" si="235"/>
        <v>356584.33777777781</v>
      </c>
      <c r="AH1042" s="19">
        <f t="shared" si="236"/>
        <v>31007.333333333332</v>
      </c>
      <c r="AI1042" s="19">
        <f t="shared" si="237"/>
        <v>325577.00444444449</v>
      </c>
      <c r="AJ1042" s="19">
        <f t="shared" si="238"/>
        <v>31007.333333333332</v>
      </c>
      <c r="AK1042" s="20">
        <f t="shared" si="239"/>
        <v>294569.67111111118</v>
      </c>
    </row>
    <row r="1043" spans="2:37" s="3" customFormat="1" ht="42.75" hidden="1" customHeight="1" outlineLevel="1" x14ac:dyDescent="0.2">
      <c r="B1043" s="15" t="s">
        <v>1378</v>
      </c>
      <c r="C1043" s="16" t="s">
        <v>44</v>
      </c>
      <c r="D1043" s="17">
        <v>180</v>
      </c>
      <c r="E1043" s="10" t="s">
        <v>969</v>
      </c>
      <c r="F1043" s="10" t="s">
        <v>86</v>
      </c>
      <c r="G1043" s="21">
        <v>56244</v>
      </c>
      <c r="H1043" s="18">
        <f>IFERROR(INDEX(#REF!,MATCH(G1043,#REF!,0)),G1043)</f>
        <v>56244</v>
      </c>
      <c r="I1043" s="11"/>
      <c r="J1043" s="11" t="s">
        <v>1221</v>
      </c>
      <c r="K1043" s="11"/>
      <c r="L1043" s="11" t="s">
        <v>1312</v>
      </c>
      <c r="M1043" s="11" t="s">
        <v>1212</v>
      </c>
      <c r="N1043" s="19">
        <v>163230</v>
      </c>
      <c r="O1043" s="19">
        <v>163230</v>
      </c>
      <c r="P1043" s="11"/>
      <c r="Q1043" s="11"/>
      <c r="R1043" s="13">
        <f t="shared" si="228"/>
        <v>0</v>
      </c>
      <c r="S1043" s="19">
        <v>163230</v>
      </c>
      <c r="T1043" s="22">
        <v>906.83</v>
      </c>
      <c r="U1043" s="11"/>
      <c r="V1043" s="19">
        <v>163230</v>
      </c>
      <c r="W1043" s="22">
        <v>906.83</v>
      </c>
      <c r="X1043" s="19">
        <v>162323.17000000001</v>
      </c>
      <c r="Y1043" s="19">
        <f t="shared" si="229"/>
        <v>906.83333333333337</v>
      </c>
      <c r="Z1043" s="19">
        <f t="shared" si="226"/>
        <v>5440.9966666666669</v>
      </c>
      <c r="AA1043" s="19">
        <f t="shared" si="227"/>
        <v>157789.00333333333</v>
      </c>
      <c r="AB1043" s="19">
        <f t="shared" si="230"/>
        <v>10882</v>
      </c>
      <c r="AC1043" s="19">
        <f t="shared" si="231"/>
        <v>146907.00333333333</v>
      </c>
      <c r="AD1043" s="19">
        <f t="shared" si="232"/>
        <v>10882</v>
      </c>
      <c r="AE1043" s="19">
        <f t="shared" si="233"/>
        <v>136025.00333333333</v>
      </c>
      <c r="AF1043" s="19">
        <f t="shared" si="234"/>
        <v>10882</v>
      </c>
      <c r="AG1043" s="19">
        <f t="shared" si="235"/>
        <v>125143.00333333333</v>
      </c>
      <c r="AH1043" s="19">
        <f t="shared" si="236"/>
        <v>10882</v>
      </c>
      <c r="AI1043" s="19">
        <f t="shared" si="237"/>
        <v>114261.00333333333</v>
      </c>
      <c r="AJ1043" s="19">
        <f t="shared" si="238"/>
        <v>10882</v>
      </c>
      <c r="AK1043" s="20">
        <f t="shared" si="239"/>
        <v>103379.00333333333</v>
      </c>
    </row>
    <row r="1044" spans="2:37" s="3" customFormat="1" ht="42.75" hidden="1" customHeight="1" outlineLevel="1" x14ac:dyDescent="0.2">
      <c r="B1044" s="15" t="s">
        <v>1379</v>
      </c>
      <c r="C1044" s="16" t="s">
        <v>44</v>
      </c>
      <c r="D1044" s="17">
        <v>180</v>
      </c>
      <c r="E1044" s="10" t="s">
        <v>969</v>
      </c>
      <c r="F1044" s="10" t="s">
        <v>86</v>
      </c>
      <c r="G1044" s="21">
        <v>56245</v>
      </c>
      <c r="H1044" s="18">
        <f>IFERROR(INDEX(#REF!,MATCH(G1044,#REF!,0)),G1044)</f>
        <v>56245</v>
      </c>
      <c r="I1044" s="11"/>
      <c r="J1044" s="11" t="s">
        <v>1221</v>
      </c>
      <c r="K1044" s="11"/>
      <c r="L1044" s="11" t="s">
        <v>1312</v>
      </c>
      <c r="M1044" s="11" t="s">
        <v>1212</v>
      </c>
      <c r="N1044" s="19">
        <v>104800</v>
      </c>
      <c r="O1044" s="19">
        <v>104800</v>
      </c>
      <c r="P1044" s="11"/>
      <c r="Q1044" s="11"/>
      <c r="R1044" s="13">
        <f t="shared" si="228"/>
        <v>0</v>
      </c>
      <c r="S1044" s="19">
        <v>104800</v>
      </c>
      <c r="T1044" s="22">
        <v>582.22</v>
      </c>
      <c r="U1044" s="11"/>
      <c r="V1044" s="19">
        <v>104800</v>
      </c>
      <c r="W1044" s="22">
        <v>582.22</v>
      </c>
      <c r="X1044" s="19">
        <v>104217.78</v>
      </c>
      <c r="Y1044" s="19">
        <f t="shared" si="229"/>
        <v>582.22222222222217</v>
      </c>
      <c r="Z1044" s="19">
        <f t="shared" si="226"/>
        <v>3493.3311111111107</v>
      </c>
      <c r="AA1044" s="19">
        <f t="shared" si="227"/>
        <v>101306.66888888889</v>
      </c>
      <c r="AB1044" s="19">
        <f t="shared" si="230"/>
        <v>6986.6666666666661</v>
      </c>
      <c r="AC1044" s="19">
        <f t="shared" si="231"/>
        <v>94320.002222222218</v>
      </c>
      <c r="AD1044" s="19">
        <f t="shared" si="232"/>
        <v>6986.6666666666661</v>
      </c>
      <c r="AE1044" s="19">
        <f t="shared" si="233"/>
        <v>87333.335555555546</v>
      </c>
      <c r="AF1044" s="19">
        <f t="shared" si="234"/>
        <v>6986.6666666666661</v>
      </c>
      <c r="AG1044" s="19">
        <f t="shared" si="235"/>
        <v>80346.668888888875</v>
      </c>
      <c r="AH1044" s="19">
        <f t="shared" si="236"/>
        <v>6986.6666666666661</v>
      </c>
      <c r="AI1044" s="19">
        <f t="shared" si="237"/>
        <v>73360.002222222203</v>
      </c>
      <c r="AJ1044" s="19">
        <f t="shared" si="238"/>
        <v>6986.6666666666661</v>
      </c>
      <c r="AK1044" s="20">
        <f t="shared" si="239"/>
        <v>66373.335555555532</v>
      </c>
    </row>
    <row r="1045" spans="2:37" s="3" customFormat="1" ht="42.75" hidden="1" customHeight="1" outlineLevel="1" x14ac:dyDescent="0.2">
      <c r="B1045" s="15" t="s">
        <v>1380</v>
      </c>
      <c r="C1045" s="16" t="s">
        <v>44</v>
      </c>
      <c r="D1045" s="17">
        <v>180</v>
      </c>
      <c r="E1045" s="10" t="s">
        <v>969</v>
      </c>
      <c r="F1045" s="10" t="s">
        <v>86</v>
      </c>
      <c r="G1045" s="21">
        <v>57037</v>
      </c>
      <c r="H1045" s="18">
        <f>IFERROR(INDEX(#REF!,MATCH(G1045,#REF!,0)),G1045)</f>
        <v>57037</v>
      </c>
      <c r="I1045" s="11"/>
      <c r="J1045" s="11" t="s">
        <v>1221</v>
      </c>
      <c r="K1045" s="11"/>
      <c r="L1045" s="11" t="s">
        <v>1312</v>
      </c>
      <c r="M1045" s="11" t="s">
        <v>1212</v>
      </c>
      <c r="N1045" s="19">
        <v>2515040</v>
      </c>
      <c r="O1045" s="19">
        <v>2515040</v>
      </c>
      <c r="P1045" s="11"/>
      <c r="Q1045" s="11"/>
      <c r="R1045" s="13">
        <f t="shared" si="228"/>
        <v>0</v>
      </c>
      <c r="S1045" s="19">
        <v>2515040</v>
      </c>
      <c r="T1045" s="19">
        <v>13972.44</v>
      </c>
      <c r="U1045" s="11"/>
      <c r="V1045" s="19">
        <v>2515040</v>
      </c>
      <c r="W1045" s="19">
        <v>13972.44</v>
      </c>
      <c r="X1045" s="19">
        <v>2501067.56</v>
      </c>
      <c r="Y1045" s="19">
        <f t="shared" si="229"/>
        <v>13972.444444444445</v>
      </c>
      <c r="Z1045" s="19">
        <f t="shared" si="226"/>
        <v>83834.662222222221</v>
      </c>
      <c r="AA1045" s="19">
        <f t="shared" si="227"/>
        <v>2431205.3377777776</v>
      </c>
      <c r="AB1045" s="19">
        <f t="shared" si="230"/>
        <v>167669.33333333334</v>
      </c>
      <c r="AC1045" s="19">
        <f t="shared" si="231"/>
        <v>2263536.0044444441</v>
      </c>
      <c r="AD1045" s="19">
        <f t="shared" si="232"/>
        <v>167669.33333333334</v>
      </c>
      <c r="AE1045" s="19">
        <f t="shared" si="233"/>
        <v>2095866.6711111108</v>
      </c>
      <c r="AF1045" s="19">
        <f t="shared" si="234"/>
        <v>167669.33333333334</v>
      </c>
      <c r="AG1045" s="19">
        <f t="shared" si="235"/>
        <v>1928197.3377777776</v>
      </c>
      <c r="AH1045" s="19">
        <f t="shared" si="236"/>
        <v>167669.33333333334</v>
      </c>
      <c r="AI1045" s="19">
        <f t="shared" si="237"/>
        <v>1760528.0044444443</v>
      </c>
      <c r="AJ1045" s="19">
        <f t="shared" si="238"/>
        <v>167669.33333333334</v>
      </c>
      <c r="AK1045" s="20">
        <f t="shared" si="239"/>
        <v>1592858.6711111111</v>
      </c>
    </row>
    <row r="1046" spans="2:37" s="3" customFormat="1" ht="42.75" hidden="1" customHeight="1" outlineLevel="1" x14ac:dyDescent="0.2">
      <c r="B1046" s="15" t="s">
        <v>1381</v>
      </c>
      <c r="C1046" s="16" t="s">
        <v>44</v>
      </c>
      <c r="D1046" s="17">
        <v>180</v>
      </c>
      <c r="E1046" s="10" t="s">
        <v>969</v>
      </c>
      <c r="F1046" s="10" t="s">
        <v>86</v>
      </c>
      <c r="G1046" s="21">
        <v>57038</v>
      </c>
      <c r="H1046" s="18">
        <f>IFERROR(INDEX(#REF!,MATCH(G1046,#REF!,0)),G1046)</f>
        <v>57038</v>
      </c>
      <c r="I1046" s="11"/>
      <c r="J1046" s="11" t="s">
        <v>1221</v>
      </c>
      <c r="K1046" s="11"/>
      <c r="L1046" s="11" t="s">
        <v>1312</v>
      </c>
      <c r="M1046" s="11" t="s">
        <v>1212</v>
      </c>
      <c r="N1046" s="19">
        <v>2631340</v>
      </c>
      <c r="O1046" s="19">
        <v>2631340</v>
      </c>
      <c r="P1046" s="11"/>
      <c r="Q1046" s="11"/>
      <c r="R1046" s="13">
        <f t="shared" si="228"/>
        <v>0</v>
      </c>
      <c r="S1046" s="19">
        <v>2631340</v>
      </c>
      <c r="T1046" s="19">
        <v>14618.56</v>
      </c>
      <c r="U1046" s="11"/>
      <c r="V1046" s="19">
        <v>2631340</v>
      </c>
      <c r="W1046" s="19">
        <v>14618.56</v>
      </c>
      <c r="X1046" s="19">
        <v>2616721.44</v>
      </c>
      <c r="Y1046" s="19">
        <f t="shared" si="229"/>
        <v>14618.555555555555</v>
      </c>
      <c r="Z1046" s="19">
        <f t="shared" si="226"/>
        <v>87711.337777777779</v>
      </c>
      <c r="AA1046" s="19">
        <f t="shared" si="227"/>
        <v>2543628.6622222224</v>
      </c>
      <c r="AB1046" s="19">
        <f t="shared" si="230"/>
        <v>175422.66666666666</v>
      </c>
      <c r="AC1046" s="19">
        <f t="shared" si="231"/>
        <v>2368205.9955555559</v>
      </c>
      <c r="AD1046" s="19">
        <f t="shared" si="232"/>
        <v>175422.66666666666</v>
      </c>
      <c r="AE1046" s="19">
        <f t="shared" si="233"/>
        <v>2192783.3288888894</v>
      </c>
      <c r="AF1046" s="19">
        <f t="shared" si="234"/>
        <v>175422.66666666666</v>
      </c>
      <c r="AG1046" s="19">
        <f t="shared" si="235"/>
        <v>2017360.6622222227</v>
      </c>
      <c r="AH1046" s="19">
        <f t="shared" si="236"/>
        <v>175422.66666666666</v>
      </c>
      <c r="AI1046" s="19">
        <f t="shared" si="237"/>
        <v>1841937.9955555559</v>
      </c>
      <c r="AJ1046" s="19">
        <f t="shared" si="238"/>
        <v>175422.66666666666</v>
      </c>
      <c r="AK1046" s="20">
        <f t="shared" si="239"/>
        <v>1666515.3288888892</v>
      </c>
    </row>
    <row r="1047" spans="2:37" s="3" customFormat="1" ht="42.75" hidden="1" customHeight="1" outlineLevel="1" x14ac:dyDescent="0.2">
      <c r="B1047" s="15" t="s">
        <v>1382</v>
      </c>
      <c r="C1047" s="16" t="s">
        <v>44</v>
      </c>
      <c r="D1047" s="17">
        <v>179</v>
      </c>
      <c r="E1047" s="10" t="s">
        <v>969</v>
      </c>
      <c r="F1047" s="10" t="s">
        <v>86</v>
      </c>
      <c r="G1047" s="21">
        <v>57039</v>
      </c>
      <c r="H1047" s="18">
        <f>IFERROR(INDEX(#REF!,MATCH(G1047,#REF!,0)),G1047)</f>
        <v>57039</v>
      </c>
      <c r="I1047" s="11"/>
      <c r="J1047" s="11" t="s">
        <v>1221</v>
      </c>
      <c r="K1047" s="11"/>
      <c r="L1047" s="11" t="s">
        <v>1312</v>
      </c>
      <c r="M1047" s="11" t="s">
        <v>1212</v>
      </c>
      <c r="N1047" s="19">
        <v>1031974.16</v>
      </c>
      <c r="O1047" s="19">
        <v>1026560.55</v>
      </c>
      <c r="P1047" s="11"/>
      <c r="Q1047" s="11"/>
      <c r="R1047" s="13">
        <f t="shared" si="228"/>
        <v>0</v>
      </c>
      <c r="S1047" s="19">
        <v>1037387.77</v>
      </c>
      <c r="T1047" s="19">
        <v>5413.61</v>
      </c>
      <c r="U1047" s="11"/>
      <c r="V1047" s="19">
        <v>1037387.77</v>
      </c>
      <c r="W1047" s="19">
        <v>5413.61</v>
      </c>
      <c r="X1047" s="19">
        <v>1031974.16</v>
      </c>
      <c r="Y1047" s="19">
        <f t="shared" si="229"/>
        <v>5734.9751396648044</v>
      </c>
      <c r="Z1047" s="19">
        <f t="shared" si="226"/>
        <v>34088.485698324024</v>
      </c>
      <c r="AA1047" s="19">
        <f t="shared" si="227"/>
        <v>1003299.284301676</v>
      </c>
      <c r="AB1047" s="19">
        <f t="shared" si="230"/>
        <v>68819.701675977645</v>
      </c>
      <c r="AC1047" s="19">
        <f t="shared" si="231"/>
        <v>934479.5826256983</v>
      </c>
      <c r="AD1047" s="19">
        <f t="shared" si="232"/>
        <v>68819.701675977645</v>
      </c>
      <c r="AE1047" s="19">
        <f t="shared" si="233"/>
        <v>865659.88094972062</v>
      </c>
      <c r="AF1047" s="19">
        <f t="shared" si="234"/>
        <v>68819.701675977645</v>
      </c>
      <c r="AG1047" s="19">
        <f t="shared" si="235"/>
        <v>796840.17927374295</v>
      </c>
      <c r="AH1047" s="19">
        <f t="shared" si="236"/>
        <v>68819.701675977645</v>
      </c>
      <c r="AI1047" s="19">
        <f t="shared" si="237"/>
        <v>728020.47759776528</v>
      </c>
      <c r="AJ1047" s="19">
        <f t="shared" si="238"/>
        <v>68819.701675977645</v>
      </c>
      <c r="AK1047" s="20">
        <f t="shared" si="239"/>
        <v>659200.7759217876</v>
      </c>
    </row>
    <row r="1048" spans="2:37" s="3" customFormat="1" ht="42.75" hidden="1" customHeight="1" outlineLevel="1" x14ac:dyDescent="0.2">
      <c r="B1048" s="15" t="s">
        <v>1383</v>
      </c>
      <c r="C1048" s="16" t="s">
        <v>44</v>
      </c>
      <c r="D1048" s="17">
        <v>180</v>
      </c>
      <c r="E1048" s="10" t="s">
        <v>969</v>
      </c>
      <c r="F1048" s="10" t="s">
        <v>86</v>
      </c>
      <c r="G1048" s="21">
        <v>57040</v>
      </c>
      <c r="H1048" s="18">
        <f>IFERROR(INDEX(#REF!,MATCH(G1048,#REF!,0)),G1048)</f>
        <v>57040</v>
      </c>
      <c r="I1048" s="11"/>
      <c r="J1048" s="11" t="s">
        <v>1221</v>
      </c>
      <c r="K1048" s="11"/>
      <c r="L1048" s="11" t="s">
        <v>1312</v>
      </c>
      <c r="M1048" s="11" t="s">
        <v>1212</v>
      </c>
      <c r="N1048" s="19">
        <v>957310</v>
      </c>
      <c r="O1048" s="19">
        <v>957310</v>
      </c>
      <c r="P1048" s="11"/>
      <c r="Q1048" s="11"/>
      <c r="R1048" s="13">
        <f t="shared" si="228"/>
        <v>0</v>
      </c>
      <c r="S1048" s="19">
        <v>957310</v>
      </c>
      <c r="T1048" s="19">
        <v>5318.39</v>
      </c>
      <c r="U1048" s="11"/>
      <c r="V1048" s="19">
        <v>957310</v>
      </c>
      <c r="W1048" s="19">
        <v>5318.39</v>
      </c>
      <c r="X1048" s="19">
        <v>951991.61</v>
      </c>
      <c r="Y1048" s="19">
        <f t="shared" si="229"/>
        <v>5318.3888888888887</v>
      </c>
      <c r="Z1048" s="19">
        <f t="shared" si="226"/>
        <v>31910.334444444445</v>
      </c>
      <c r="AA1048" s="19">
        <f t="shared" si="227"/>
        <v>925399.66555555561</v>
      </c>
      <c r="AB1048" s="19">
        <f t="shared" si="230"/>
        <v>63820.666666666664</v>
      </c>
      <c r="AC1048" s="19">
        <f t="shared" si="231"/>
        <v>861578.99888888898</v>
      </c>
      <c r="AD1048" s="19">
        <f t="shared" si="232"/>
        <v>63820.666666666664</v>
      </c>
      <c r="AE1048" s="19">
        <f t="shared" si="233"/>
        <v>797758.33222222235</v>
      </c>
      <c r="AF1048" s="19">
        <f t="shared" si="234"/>
        <v>63820.666666666664</v>
      </c>
      <c r="AG1048" s="19">
        <f t="shared" si="235"/>
        <v>733937.66555555572</v>
      </c>
      <c r="AH1048" s="19">
        <f t="shared" si="236"/>
        <v>63820.666666666664</v>
      </c>
      <c r="AI1048" s="19">
        <f t="shared" si="237"/>
        <v>670116.99888888909</v>
      </c>
      <c r="AJ1048" s="19">
        <f t="shared" si="238"/>
        <v>63820.666666666664</v>
      </c>
      <c r="AK1048" s="20">
        <f t="shared" si="239"/>
        <v>606296.33222222247</v>
      </c>
    </row>
    <row r="1049" spans="2:37" s="3" customFormat="1" ht="42.75" hidden="1" customHeight="1" outlineLevel="1" x14ac:dyDescent="0.2">
      <c r="B1049" s="15" t="s">
        <v>1384</v>
      </c>
      <c r="C1049" s="16" t="s">
        <v>44</v>
      </c>
      <c r="D1049" s="17">
        <v>180</v>
      </c>
      <c r="E1049" s="10" t="s">
        <v>969</v>
      </c>
      <c r="F1049" s="10" t="s">
        <v>86</v>
      </c>
      <c r="G1049" s="21">
        <v>57041</v>
      </c>
      <c r="H1049" s="18">
        <f>IFERROR(INDEX(#REF!,MATCH(G1049,#REF!,0)),G1049)</f>
        <v>57041</v>
      </c>
      <c r="I1049" s="11"/>
      <c r="J1049" s="11" t="s">
        <v>1221</v>
      </c>
      <c r="K1049" s="11"/>
      <c r="L1049" s="11" t="s">
        <v>1312</v>
      </c>
      <c r="M1049" s="11" t="s">
        <v>1212</v>
      </c>
      <c r="N1049" s="19">
        <v>162160</v>
      </c>
      <c r="O1049" s="19">
        <v>162160</v>
      </c>
      <c r="P1049" s="11"/>
      <c r="Q1049" s="11"/>
      <c r="R1049" s="13">
        <f t="shared" si="228"/>
        <v>0</v>
      </c>
      <c r="S1049" s="19">
        <v>162160</v>
      </c>
      <c r="T1049" s="22">
        <v>900.89</v>
      </c>
      <c r="U1049" s="11"/>
      <c r="V1049" s="19">
        <v>162160</v>
      </c>
      <c r="W1049" s="22">
        <v>900.89</v>
      </c>
      <c r="X1049" s="19">
        <v>161259.10999999999</v>
      </c>
      <c r="Y1049" s="19">
        <f t="shared" si="229"/>
        <v>900.88888888888891</v>
      </c>
      <c r="Z1049" s="19">
        <f t="shared" si="226"/>
        <v>5405.3344444444447</v>
      </c>
      <c r="AA1049" s="19">
        <f t="shared" si="227"/>
        <v>156754.66555555555</v>
      </c>
      <c r="AB1049" s="19">
        <f t="shared" si="230"/>
        <v>10810.666666666668</v>
      </c>
      <c r="AC1049" s="19">
        <f t="shared" si="231"/>
        <v>145943.99888888889</v>
      </c>
      <c r="AD1049" s="19">
        <f t="shared" si="232"/>
        <v>10810.666666666668</v>
      </c>
      <c r="AE1049" s="19">
        <f t="shared" si="233"/>
        <v>135133.33222222223</v>
      </c>
      <c r="AF1049" s="19">
        <f t="shared" si="234"/>
        <v>10810.666666666668</v>
      </c>
      <c r="AG1049" s="19">
        <f t="shared" si="235"/>
        <v>124322.66555555556</v>
      </c>
      <c r="AH1049" s="19">
        <f t="shared" si="236"/>
        <v>10810.666666666668</v>
      </c>
      <c r="AI1049" s="19">
        <f t="shared" si="237"/>
        <v>113511.99888888889</v>
      </c>
      <c r="AJ1049" s="19">
        <f t="shared" si="238"/>
        <v>10810.666666666668</v>
      </c>
      <c r="AK1049" s="20">
        <f t="shared" si="239"/>
        <v>102701.33222222222</v>
      </c>
    </row>
    <row r="1050" spans="2:37" s="3" customFormat="1" ht="42.75" hidden="1" customHeight="1" outlineLevel="1" x14ac:dyDescent="0.2">
      <c r="B1050" s="15" t="s">
        <v>1385</v>
      </c>
      <c r="C1050" s="16" t="s">
        <v>44</v>
      </c>
      <c r="D1050" s="17">
        <v>179</v>
      </c>
      <c r="E1050" s="10" t="s">
        <v>969</v>
      </c>
      <c r="F1050" s="10" t="s">
        <v>86</v>
      </c>
      <c r="G1050" s="21">
        <v>57042</v>
      </c>
      <c r="H1050" s="18">
        <f>IFERROR(INDEX(#REF!,MATCH(G1050,#REF!,0)),G1050)</f>
        <v>57042</v>
      </c>
      <c r="I1050" s="11"/>
      <c r="J1050" s="11" t="s">
        <v>1221</v>
      </c>
      <c r="K1050" s="11"/>
      <c r="L1050" s="11" t="s">
        <v>1312</v>
      </c>
      <c r="M1050" s="11" t="s">
        <v>1212</v>
      </c>
      <c r="N1050" s="19">
        <v>217217.56</v>
      </c>
      <c r="O1050" s="19">
        <v>216295.34</v>
      </c>
      <c r="P1050" s="11"/>
      <c r="Q1050" s="11"/>
      <c r="R1050" s="13">
        <f t="shared" si="228"/>
        <v>0</v>
      </c>
      <c r="S1050" s="19">
        <v>217217.56</v>
      </c>
      <c r="T1050" s="22">
        <v>922.22</v>
      </c>
      <c r="U1050" s="11"/>
      <c r="V1050" s="19">
        <v>217217.56</v>
      </c>
      <c r="W1050" s="22">
        <v>922.22</v>
      </c>
      <c r="X1050" s="19">
        <v>216295.34</v>
      </c>
      <c r="Y1050" s="19">
        <f t="shared" si="229"/>
        <v>1208.3538547486032</v>
      </c>
      <c r="Z1050" s="19">
        <f t="shared" si="226"/>
        <v>6963.9892737430164</v>
      </c>
      <c r="AA1050" s="19">
        <f t="shared" si="227"/>
        <v>210253.57072625699</v>
      </c>
      <c r="AB1050" s="19">
        <f t="shared" si="230"/>
        <v>14500.246256983239</v>
      </c>
      <c r="AC1050" s="19">
        <f t="shared" si="231"/>
        <v>195753.32446927376</v>
      </c>
      <c r="AD1050" s="19">
        <f t="shared" si="232"/>
        <v>14500.246256983239</v>
      </c>
      <c r="AE1050" s="19">
        <f t="shared" si="233"/>
        <v>181253.07821229054</v>
      </c>
      <c r="AF1050" s="19">
        <f t="shared" si="234"/>
        <v>14500.246256983239</v>
      </c>
      <c r="AG1050" s="19">
        <f t="shared" si="235"/>
        <v>166752.83195530731</v>
      </c>
      <c r="AH1050" s="19">
        <f t="shared" si="236"/>
        <v>14500.246256983239</v>
      </c>
      <c r="AI1050" s="19">
        <f t="shared" si="237"/>
        <v>152252.58569832408</v>
      </c>
      <c r="AJ1050" s="19">
        <f t="shared" si="238"/>
        <v>14500.246256983239</v>
      </c>
      <c r="AK1050" s="20">
        <f t="shared" si="239"/>
        <v>137752.33944134085</v>
      </c>
    </row>
    <row r="1051" spans="2:37" s="3" customFormat="1" ht="42.75" hidden="1" customHeight="1" outlineLevel="1" x14ac:dyDescent="0.2">
      <c r="B1051" s="15" t="s">
        <v>1386</v>
      </c>
      <c r="C1051" s="16" t="s">
        <v>44</v>
      </c>
      <c r="D1051" s="17">
        <v>180</v>
      </c>
      <c r="E1051" s="10" t="s">
        <v>969</v>
      </c>
      <c r="F1051" s="10" t="s">
        <v>86</v>
      </c>
      <c r="G1051" s="21">
        <v>56124</v>
      </c>
      <c r="H1051" s="18">
        <f>IFERROR(INDEX(#REF!,MATCH(G1051,#REF!,0)),G1051)</f>
        <v>56124</v>
      </c>
      <c r="I1051" s="11"/>
      <c r="J1051" s="11" t="s">
        <v>1221</v>
      </c>
      <c r="K1051" s="11"/>
      <c r="L1051" s="11" t="s">
        <v>1312</v>
      </c>
      <c r="M1051" s="11" t="s">
        <v>1212</v>
      </c>
      <c r="N1051" s="19">
        <v>160130</v>
      </c>
      <c r="O1051" s="19">
        <v>160130</v>
      </c>
      <c r="P1051" s="11"/>
      <c r="Q1051" s="11"/>
      <c r="R1051" s="13">
        <f t="shared" si="228"/>
        <v>0</v>
      </c>
      <c r="S1051" s="19">
        <v>160130</v>
      </c>
      <c r="T1051" s="22">
        <v>889.61</v>
      </c>
      <c r="U1051" s="11"/>
      <c r="V1051" s="19">
        <v>160130</v>
      </c>
      <c r="W1051" s="22">
        <v>889.61</v>
      </c>
      <c r="X1051" s="19">
        <v>159240.39000000001</v>
      </c>
      <c r="Y1051" s="19">
        <f t="shared" si="229"/>
        <v>889.61111111111109</v>
      </c>
      <c r="Z1051" s="19">
        <f t="shared" si="226"/>
        <v>5337.6655555555553</v>
      </c>
      <c r="AA1051" s="19">
        <f t="shared" si="227"/>
        <v>154792.33444444445</v>
      </c>
      <c r="AB1051" s="19">
        <f t="shared" si="230"/>
        <v>10675.333333333332</v>
      </c>
      <c r="AC1051" s="19">
        <f t="shared" si="231"/>
        <v>144117.00111111111</v>
      </c>
      <c r="AD1051" s="19">
        <f t="shared" si="232"/>
        <v>10675.333333333332</v>
      </c>
      <c r="AE1051" s="19">
        <f t="shared" si="233"/>
        <v>133441.66777777777</v>
      </c>
      <c r="AF1051" s="19">
        <f t="shared" si="234"/>
        <v>10675.333333333332</v>
      </c>
      <c r="AG1051" s="19">
        <f t="shared" si="235"/>
        <v>122766.33444444444</v>
      </c>
      <c r="AH1051" s="19">
        <f t="shared" si="236"/>
        <v>10675.333333333332</v>
      </c>
      <c r="AI1051" s="19">
        <f t="shared" si="237"/>
        <v>112091.00111111111</v>
      </c>
      <c r="AJ1051" s="19">
        <f t="shared" si="238"/>
        <v>10675.333333333332</v>
      </c>
      <c r="AK1051" s="20">
        <f t="shared" si="239"/>
        <v>101415.66777777778</v>
      </c>
    </row>
    <row r="1052" spans="2:37" s="3" customFormat="1" ht="42.75" hidden="1" customHeight="1" outlineLevel="1" x14ac:dyDescent="0.2">
      <c r="B1052" s="15" t="s">
        <v>1387</v>
      </c>
      <c r="C1052" s="16" t="s">
        <v>44</v>
      </c>
      <c r="D1052" s="17">
        <v>180</v>
      </c>
      <c r="E1052" s="10" t="s">
        <v>969</v>
      </c>
      <c r="F1052" s="10" t="s">
        <v>86</v>
      </c>
      <c r="G1052" s="21">
        <v>56125</v>
      </c>
      <c r="H1052" s="18">
        <f>IFERROR(INDEX(#REF!,MATCH(G1052,#REF!,0)),G1052)</f>
        <v>56125</v>
      </c>
      <c r="I1052" s="11"/>
      <c r="J1052" s="11" t="s">
        <v>1221</v>
      </c>
      <c r="K1052" s="11"/>
      <c r="L1052" s="11" t="s">
        <v>1312</v>
      </c>
      <c r="M1052" s="11" t="s">
        <v>1212</v>
      </c>
      <c r="N1052" s="19">
        <v>101480</v>
      </c>
      <c r="O1052" s="19">
        <v>101480</v>
      </c>
      <c r="P1052" s="11"/>
      <c r="Q1052" s="11"/>
      <c r="R1052" s="13">
        <f t="shared" si="228"/>
        <v>0</v>
      </c>
      <c r="S1052" s="19">
        <v>101480</v>
      </c>
      <c r="T1052" s="22">
        <v>563.78</v>
      </c>
      <c r="U1052" s="11"/>
      <c r="V1052" s="19">
        <v>101480</v>
      </c>
      <c r="W1052" s="22">
        <v>563.78</v>
      </c>
      <c r="X1052" s="19">
        <v>100916.22</v>
      </c>
      <c r="Y1052" s="19">
        <f t="shared" si="229"/>
        <v>563.77777777777783</v>
      </c>
      <c r="Z1052" s="19">
        <f t="shared" si="226"/>
        <v>3382.6688888888893</v>
      </c>
      <c r="AA1052" s="19">
        <f t="shared" si="227"/>
        <v>98097.331111111111</v>
      </c>
      <c r="AB1052" s="19">
        <f t="shared" si="230"/>
        <v>6765.3333333333339</v>
      </c>
      <c r="AC1052" s="19">
        <f t="shared" si="231"/>
        <v>91331.997777777782</v>
      </c>
      <c r="AD1052" s="19">
        <f t="shared" si="232"/>
        <v>6765.3333333333339</v>
      </c>
      <c r="AE1052" s="19">
        <f t="shared" si="233"/>
        <v>84566.664444444454</v>
      </c>
      <c r="AF1052" s="19">
        <f t="shared" si="234"/>
        <v>6765.3333333333339</v>
      </c>
      <c r="AG1052" s="19">
        <f t="shared" si="235"/>
        <v>77801.331111111125</v>
      </c>
      <c r="AH1052" s="19">
        <f t="shared" si="236"/>
        <v>6765.3333333333339</v>
      </c>
      <c r="AI1052" s="19">
        <f t="shared" si="237"/>
        <v>71035.997777777797</v>
      </c>
      <c r="AJ1052" s="19">
        <f t="shared" si="238"/>
        <v>6765.3333333333339</v>
      </c>
      <c r="AK1052" s="20">
        <f t="shared" si="239"/>
        <v>64270.664444444461</v>
      </c>
    </row>
    <row r="1053" spans="2:37" s="3" customFormat="1" ht="42.75" hidden="1" customHeight="1" outlineLevel="1" x14ac:dyDescent="0.2">
      <c r="B1053" s="15" t="s">
        <v>1388</v>
      </c>
      <c r="C1053" s="16" t="s">
        <v>44</v>
      </c>
      <c r="D1053" s="17">
        <v>180</v>
      </c>
      <c r="E1053" s="10" t="s">
        <v>969</v>
      </c>
      <c r="F1053" s="10" t="s">
        <v>86</v>
      </c>
      <c r="G1053" s="21">
        <v>56126</v>
      </c>
      <c r="H1053" s="18">
        <f>IFERROR(INDEX(#REF!,MATCH(G1053,#REF!,0)),G1053)</f>
        <v>56126</v>
      </c>
      <c r="I1053" s="11"/>
      <c r="J1053" s="11" t="s">
        <v>1221</v>
      </c>
      <c r="K1053" s="11"/>
      <c r="L1053" s="11" t="s">
        <v>1312</v>
      </c>
      <c r="M1053" s="11" t="s">
        <v>1212</v>
      </c>
      <c r="N1053" s="19">
        <v>111440</v>
      </c>
      <c r="O1053" s="19">
        <v>111440</v>
      </c>
      <c r="P1053" s="11"/>
      <c r="Q1053" s="11"/>
      <c r="R1053" s="13">
        <f t="shared" si="228"/>
        <v>0</v>
      </c>
      <c r="S1053" s="19">
        <v>111440</v>
      </c>
      <c r="T1053" s="22">
        <v>619.11</v>
      </c>
      <c r="U1053" s="11"/>
      <c r="V1053" s="19">
        <v>111440</v>
      </c>
      <c r="W1053" s="22">
        <v>619.11</v>
      </c>
      <c r="X1053" s="19">
        <v>110820.89</v>
      </c>
      <c r="Y1053" s="19">
        <f t="shared" si="229"/>
        <v>619.11111111111109</v>
      </c>
      <c r="Z1053" s="19">
        <f t="shared" si="226"/>
        <v>3714.6655555555558</v>
      </c>
      <c r="AA1053" s="19">
        <f t="shared" si="227"/>
        <v>107725.33444444444</v>
      </c>
      <c r="AB1053" s="19">
        <f t="shared" si="230"/>
        <v>7429.333333333333</v>
      </c>
      <c r="AC1053" s="19">
        <f t="shared" si="231"/>
        <v>100296.00111111111</v>
      </c>
      <c r="AD1053" s="19">
        <f t="shared" si="232"/>
        <v>7429.333333333333</v>
      </c>
      <c r="AE1053" s="19">
        <f t="shared" si="233"/>
        <v>92866.66777777778</v>
      </c>
      <c r="AF1053" s="19">
        <f t="shared" si="234"/>
        <v>7429.333333333333</v>
      </c>
      <c r="AG1053" s="19">
        <f t="shared" si="235"/>
        <v>85437.334444444452</v>
      </c>
      <c r="AH1053" s="19">
        <f t="shared" si="236"/>
        <v>7429.333333333333</v>
      </c>
      <c r="AI1053" s="19">
        <f t="shared" si="237"/>
        <v>78008.001111111123</v>
      </c>
      <c r="AJ1053" s="19">
        <f t="shared" si="238"/>
        <v>7429.333333333333</v>
      </c>
      <c r="AK1053" s="20">
        <f t="shared" si="239"/>
        <v>70578.667777777795</v>
      </c>
    </row>
    <row r="1054" spans="2:37" s="3" customFormat="1" ht="42.75" hidden="1" customHeight="1" outlineLevel="1" x14ac:dyDescent="0.2">
      <c r="B1054" s="15" t="s">
        <v>1389</v>
      </c>
      <c r="C1054" s="16" t="s">
        <v>44</v>
      </c>
      <c r="D1054" s="17">
        <v>179</v>
      </c>
      <c r="E1054" s="10" t="s">
        <v>969</v>
      </c>
      <c r="F1054" s="10" t="s">
        <v>86</v>
      </c>
      <c r="G1054" s="21">
        <v>56127</v>
      </c>
      <c r="H1054" s="18">
        <f>IFERROR(INDEX(#REF!,MATCH(G1054,#REF!,0)),G1054)</f>
        <v>56127</v>
      </c>
      <c r="I1054" s="11"/>
      <c r="J1054" s="11" t="s">
        <v>1221</v>
      </c>
      <c r="K1054" s="11"/>
      <c r="L1054" s="11" t="s">
        <v>1312</v>
      </c>
      <c r="M1054" s="11" t="s">
        <v>1212</v>
      </c>
      <c r="N1054" s="19">
        <v>198412.24</v>
      </c>
      <c r="O1054" s="19">
        <v>197853.57</v>
      </c>
      <c r="P1054" s="11"/>
      <c r="Q1054" s="11"/>
      <c r="R1054" s="13">
        <f t="shared" si="228"/>
        <v>0</v>
      </c>
      <c r="S1054" s="19">
        <v>198412.24</v>
      </c>
      <c r="T1054" s="22">
        <v>558.66999999999996</v>
      </c>
      <c r="U1054" s="11"/>
      <c r="V1054" s="19">
        <v>198412.24</v>
      </c>
      <c r="W1054" s="22">
        <v>558.66999999999996</v>
      </c>
      <c r="X1054" s="19">
        <v>197853.57</v>
      </c>
      <c r="Y1054" s="19">
        <f t="shared" si="229"/>
        <v>1105.3272067039106</v>
      </c>
      <c r="Z1054" s="19">
        <f t="shared" si="226"/>
        <v>6085.3060335195532</v>
      </c>
      <c r="AA1054" s="19">
        <f t="shared" si="227"/>
        <v>192326.93396648043</v>
      </c>
      <c r="AB1054" s="19">
        <f t="shared" si="230"/>
        <v>13263.926480446928</v>
      </c>
      <c r="AC1054" s="19">
        <f t="shared" si="231"/>
        <v>179063.00748603349</v>
      </c>
      <c r="AD1054" s="19">
        <f t="shared" si="232"/>
        <v>13263.926480446928</v>
      </c>
      <c r="AE1054" s="19">
        <f t="shared" si="233"/>
        <v>165799.08100558654</v>
      </c>
      <c r="AF1054" s="19">
        <f t="shared" si="234"/>
        <v>13263.926480446928</v>
      </c>
      <c r="AG1054" s="19">
        <f t="shared" si="235"/>
        <v>152535.1545251396</v>
      </c>
      <c r="AH1054" s="19">
        <f t="shared" si="236"/>
        <v>13263.926480446928</v>
      </c>
      <c r="AI1054" s="19">
        <f t="shared" si="237"/>
        <v>139271.22804469266</v>
      </c>
      <c r="AJ1054" s="19">
        <f t="shared" si="238"/>
        <v>13263.926480446928</v>
      </c>
      <c r="AK1054" s="20">
        <f t="shared" si="239"/>
        <v>126007.30156424573</v>
      </c>
    </row>
    <row r="1055" spans="2:37" s="3" customFormat="1" ht="42.75" hidden="1" customHeight="1" outlineLevel="1" x14ac:dyDescent="0.2">
      <c r="B1055" s="15" t="s">
        <v>1390</v>
      </c>
      <c r="C1055" s="16" t="s">
        <v>44</v>
      </c>
      <c r="D1055" s="17">
        <v>180</v>
      </c>
      <c r="E1055" s="10" t="s">
        <v>969</v>
      </c>
      <c r="F1055" s="10" t="s">
        <v>86</v>
      </c>
      <c r="G1055" s="21">
        <v>56129</v>
      </c>
      <c r="H1055" s="18">
        <f>IFERROR(INDEX(#REF!,MATCH(G1055,#REF!,0)),G1055)</f>
        <v>56129</v>
      </c>
      <c r="I1055" s="11"/>
      <c r="J1055" s="11" t="s">
        <v>1221</v>
      </c>
      <c r="K1055" s="11"/>
      <c r="L1055" s="11" t="s">
        <v>1312</v>
      </c>
      <c r="M1055" s="11" t="s">
        <v>1212</v>
      </c>
      <c r="N1055" s="19">
        <v>103210</v>
      </c>
      <c r="O1055" s="19">
        <v>103210</v>
      </c>
      <c r="P1055" s="11"/>
      <c r="Q1055" s="11"/>
      <c r="R1055" s="13">
        <f t="shared" si="228"/>
        <v>0</v>
      </c>
      <c r="S1055" s="19">
        <v>103210</v>
      </c>
      <c r="T1055" s="22">
        <v>573.39</v>
      </c>
      <c r="U1055" s="11"/>
      <c r="V1055" s="19">
        <v>103210</v>
      </c>
      <c r="W1055" s="22">
        <v>573.39</v>
      </c>
      <c r="X1055" s="19">
        <v>102636.61</v>
      </c>
      <c r="Y1055" s="19">
        <f t="shared" si="229"/>
        <v>573.38888888888891</v>
      </c>
      <c r="Z1055" s="19">
        <f t="shared" si="226"/>
        <v>3440.3344444444442</v>
      </c>
      <c r="AA1055" s="19">
        <f t="shared" si="227"/>
        <v>99769.665555555563</v>
      </c>
      <c r="AB1055" s="19">
        <f t="shared" si="230"/>
        <v>6880.666666666667</v>
      </c>
      <c r="AC1055" s="19">
        <f t="shared" si="231"/>
        <v>92888.998888888891</v>
      </c>
      <c r="AD1055" s="19">
        <f t="shared" si="232"/>
        <v>6880.666666666667</v>
      </c>
      <c r="AE1055" s="19">
        <f t="shared" si="233"/>
        <v>86008.33222222222</v>
      </c>
      <c r="AF1055" s="19">
        <f t="shared" si="234"/>
        <v>6880.666666666667</v>
      </c>
      <c r="AG1055" s="19">
        <f t="shared" si="235"/>
        <v>79127.665555555548</v>
      </c>
      <c r="AH1055" s="19">
        <f t="shared" si="236"/>
        <v>6880.666666666667</v>
      </c>
      <c r="AI1055" s="19">
        <f t="shared" si="237"/>
        <v>72246.998888888877</v>
      </c>
      <c r="AJ1055" s="19">
        <f t="shared" si="238"/>
        <v>6880.666666666667</v>
      </c>
      <c r="AK1055" s="20">
        <f t="shared" si="239"/>
        <v>65366.332222222212</v>
      </c>
    </row>
    <row r="1056" spans="2:37" s="3" customFormat="1" ht="42.75" hidden="1" customHeight="1" outlineLevel="1" x14ac:dyDescent="0.2">
      <c r="B1056" s="15" t="s">
        <v>1391</v>
      </c>
      <c r="C1056" s="16" t="s">
        <v>44</v>
      </c>
      <c r="D1056" s="17">
        <v>180</v>
      </c>
      <c r="E1056" s="10" t="s">
        <v>969</v>
      </c>
      <c r="F1056" s="10" t="s">
        <v>86</v>
      </c>
      <c r="G1056" s="21">
        <v>56130</v>
      </c>
      <c r="H1056" s="18">
        <f>IFERROR(INDEX(#REF!,MATCH(G1056,#REF!,0)),G1056)</f>
        <v>56130</v>
      </c>
      <c r="I1056" s="11"/>
      <c r="J1056" s="11" t="s">
        <v>1221</v>
      </c>
      <c r="K1056" s="11"/>
      <c r="L1056" s="11" t="s">
        <v>1312</v>
      </c>
      <c r="M1056" s="11" t="s">
        <v>1212</v>
      </c>
      <c r="N1056" s="19">
        <v>308050</v>
      </c>
      <c r="O1056" s="19">
        <v>308050</v>
      </c>
      <c r="P1056" s="11"/>
      <c r="Q1056" s="11"/>
      <c r="R1056" s="13">
        <f t="shared" si="228"/>
        <v>0</v>
      </c>
      <c r="S1056" s="19">
        <v>308050</v>
      </c>
      <c r="T1056" s="19">
        <v>1711.39</v>
      </c>
      <c r="U1056" s="11"/>
      <c r="V1056" s="19">
        <v>308050</v>
      </c>
      <c r="W1056" s="19">
        <v>1711.39</v>
      </c>
      <c r="X1056" s="19">
        <v>306338.61</v>
      </c>
      <c r="Y1056" s="19">
        <f t="shared" si="229"/>
        <v>1711.3888888888889</v>
      </c>
      <c r="Z1056" s="19">
        <f t="shared" si="226"/>
        <v>10268.334444444445</v>
      </c>
      <c r="AA1056" s="19">
        <f t="shared" si="227"/>
        <v>297781.66555555555</v>
      </c>
      <c r="AB1056" s="19">
        <f t="shared" si="230"/>
        <v>20536.666666666668</v>
      </c>
      <c r="AC1056" s="19">
        <f t="shared" si="231"/>
        <v>277244.99888888886</v>
      </c>
      <c r="AD1056" s="19">
        <f t="shared" si="232"/>
        <v>20536.666666666668</v>
      </c>
      <c r="AE1056" s="19">
        <f t="shared" si="233"/>
        <v>256708.33222222221</v>
      </c>
      <c r="AF1056" s="19">
        <f t="shared" si="234"/>
        <v>20536.666666666668</v>
      </c>
      <c r="AG1056" s="19">
        <f t="shared" si="235"/>
        <v>236171.66555555555</v>
      </c>
      <c r="AH1056" s="19">
        <f t="shared" si="236"/>
        <v>20536.666666666668</v>
      </c>
      <c r="AI1056" s="19">
        <f t="shared" si="237"/>
        <v>215634.99888888889</v>
      </c>
      <c r="AJ1056" s="19">
        <f t="shared" si="238"/>
        <v>20536.666666666668</v>
      </c>
      <c r="AK1056" s="20">
        <f t="shared" si="239"/>
        <v>195098.33222222223</v>
      </c>
    </row>
    <row r="1057" spans="2:37" s="3" customFormat="1" ht="42.75" hidden="1" customHeight="1" outlineLevel="1" x14ac:dyDescent="0.2">
      <c r="B1057" s="15" t="s">
        <v>1392</v>
      </c>
      <c r="C1057" s="16" t="s">
        <v>44</v>
      </c>
      <c r="D1057" s="17">
        <v>180</v>
      </c>
      <c r="E1057" s="10" t="s">
        <v>969</v>
      </c>
      <c r="F1057" s="10" t="s">
        <v>86</v>
      </c>
      <c r="G1057" s="21">
        <v>56131</v>
      </c>
      <c r="H1057" s="18">
        <f>IFERROR(INDEX(#REF!,MATCH(G1057,#REF!,0)),G1057)</f>
        <v>56131</v>
      </c>
      <c r="I1057" s="11"/>
      <c r="J1057" s="11" t="s">
        <v>1221</v>
      </c>
      <c r="K1057" s="11"/>
      <c r="L1057" s="11" t="s">
        <v>1312</v>
      </c>
      <c r="M1057" s="11" t="s">
        <v>1212</v>
      </c>
      <c r="N1057" s="19">
        <v>100960</v>
      </c>
      <c r="O1057" s="19">
        <v>100960</v>
      </c>
      <c r="P1057" s="11"/>
      <c r="Q1057" s="11"/>
      <c r="R1057" s="13">
        <f t="shared" si="228"/>
        <v>0</v>
      </c>
      <c r="S1057" s="19">
        <v>100960</v>
      </c>
      <c r="T1057" s="22">
        <v>560.89</v>
      </c>
      <c r="U1057" s="11"/>
      <c r="V1057" s="19">
        <v>100960</v>
      </c>
      <c r="W1057" s="22">
        <v>560.89</v>
      </c>
      <c r="X1057" s="19">
        <v>100399.11</v>
      </c>
      <c r="Y1057" s="19">
        <f t="shared" si="229"/>
        <v>560.88888888888891</v>
      </c>
      <c r="Z1057" s="19">
        <f t="shared" si="226"/>
        <v>3365.3344444444442</v>
      </c>
      <c r="AA1057" s="19">
        <f t="shared" si="227"/>
        <v>97594.665555555563</v>
      </c>
      <c r="AB1057" s="19">
        <f t="shared" si="230"/>
        <v>6730.666666666667</v>
      </c>
      <c r="AC1057" s="19">
        <f t="shared" si="231"/>
        <v>90863.998888888891</v>
      </c>
      <c r="AD1057" s="19">
        <f t="shared" si="232"/>
        <v>6730.666666666667</v>
      </c>
      <c r="AE1057" s="19">
        <f t="shared" si="233"/>
        <v>84133.33222222222</v>
      </c>
      <c r="AF1057" s="19">
        <f t="shared" si="234"/>
        <v>6730.666666666667</v>
      </c>
      <c r="AG1057" s="19">
        <f t="shared" si="235"/>
        <v>77402.665555555548</v>
      </c>
      <c r="AH1057" s="19">
        <f t="shared" si="236"/>
        <v>6730.666666666667</v>
      </c>
      <c r="AI1057" s="19">
        <f t="shared" si="237"/>
        <v>70671.998888888877</v>
      </c>
      <c r="AJ1057" s="19">
        <f t="shared" si="238"/>
        <v>6730.666666666667</v>
      </c>
      <c r="AK1057" s="20">
        <f t="shared" si="239"/>
        <v>63941.332222222212</v>
      </c>
    </row>
    <row r="1058" spans="2:37" s="3" customFormat="1" ht="42.75" hidden="1" customHeight="1" outlineLevel="1" x14ac:dyDescent="0.2">
      <c r="B1058" s="15" t="s">
        <v>1393</v>
      </c>
      <c r="C1058" s="16" t="s">
        <v>44</v>
      </c>
      <c r="D1058" s="17">
        <v>180</v>
      </c>
      <c r="E1058" s="10" t="s">
        <v>969</v>
      </c>
      <c r="F1058" s="10" t="s">
        <v>86</v>
      </c>
      <c r="G1058" s="21">
        <v>56132</v>
      </c>
      <c r="H1058" s="18">
        <f>IFERROR(INDEX(#REF!,MATCH(G1058,#REF!,0)),G1058)</f>
        <v>56132</v>
      </c>
      <c r="I1058" s="11"/>
      <c r="J1058" s="11" t="s">
        <v>1221</v>
      </c>
      <c r="K1058" s="11"/>
      <c r="L1058" s="11" t="s">
        <v>1312</v>
      </c>
      <c r="M1058" s="11" t="s">
        <v>1212</v>
      </c>
      <c r="N1058" s="19">
        <v>607450</v>
      </c>
      <c r="O1058" s="19">
        <v>607450</v>
      </c>
      <c r="P1058" s="11"/>
      <c r="Q1058" s="11"/>
      <c r="R1058" s="13">
        <f t="shared" si="228"/>
        <v>0</v>
      </c>
      <c r="S1058" s="19">
        <v>607450</v>
      </c>
      <c r="T1058" s="19">
        <v>3374.72</v>
      </c>
      <c r="U1058" s="11"/>
      <c r="V1058" s="19">
        <v>607450</v>
      </c>
      <c r="W1058" s="19">
        <v>3374.72</v>
      </c>
      <c r="X1058" s="19">
        <v>604075.28</v>
      </c>
      <c r="Y1058" s="19">
        <f t="shared" si="229"/>
        <v>3374.7222222222222</v>
      </c>
      <c r="Z1058" s="19">
        <f t="shared" si="226"/>
        <v>20248.331111111111</v>
      </c>
      <c r="AA1058" s="19">
        <f t="shared" si="227"/>
        <v>587201.6688888889</v>
      </c>
      <c r="AB1058" s="19">
        <f t="shared" si="230"/>
        <v>40496.666666666664</v>
      </c>
      <c r="AC1058" s="19">
        <f t="shared" si="231"/>
        <v>546705.00222222228</v>
      </c>
      <c r="AD1058" s="19">
        <f t="shared" si="232"/>
        <v>40496.666666666664</v>
      </c>
      <c r="AE1058" s="19">
        <f t="shared" si="233"/>
        <v>506208.33555555559</v>
      </c>
      <c r="AF1058" s="19">
        <f t="shared" si="234"/>
        <v>40496.666666666664</v>
      </c>
      <c r="AG1058" s="19">
        <f t="shared" si="235"/>
        <v>465711.6688888889</v>
      </c>
      <c r="AH1058" s="19">
        <f t="shared" si="236"/>
        <v>40496.666666666664</v>
      </c>
      <c r="AI1058" s="19">
        <f t="shared" si="237"/>
        <v>425215.00222222222</v>
      </c>
      <c r="AJ1058" s="19">
        <f t="shared" si="238"/>
        <v>40496.666666666664</v>
      </c>
      <c r="AK1058" s="20">
        <f t="shared" si="239"/>
        <v>384718.33555555553</v>
      </c>
    </row>
    <row r="1059" spans="2:37" s="3" customFormat="1" ht="42.75" hidden="1" customHeight="1" outlineLevel="1" x14ac:dyDescent="0.2">
      <c r="B1059" s="15" t="s">
        <v>1394</v>
      </c>
      <c r="C1059" s="16" t="s">
        <v>44</v>
      </c>
      <c r="D1059" s="17">
        <v>180</v>
      </c>
      <c r="E1059" s="10" t="s">
        <v>969</v>
      </c>
      <c r="F1059" s="10" t="s">
        <v>86</v>
      </c>
      <c r="G1059" s="21">
        <v>56135</v>
      </c>
      <c r="H1059" s="18">
        <f>IFERROR(INDEX(#REF!,MATCH(G1059,#REF!,0)),G1059)</f>
        <v>56135</v>
      </c>
      <c r="I1059" s="11"/>
      <c r="J1059" s="11" t="s">
        <v>1221</v>
      </c>
      <c r="K1059" s="11"/>
      <c r="L1059" s="11" t="s">
        <v>1312</v>
      </c>
      <c r="M1059" s="11" t="s">
        <v>1212</v>
      </c>
      <c r="N1059" s="19">
        <v>111290</v>
      </c>
      <c r="O1059" s="19">
        <v>111290</v>
      </c>
      <c r="P1059" s="11"/>
      <c r="Q1059" s="11"/>
      <c r="R1059" s="13">
        <f t="shared" si="228"/>
        <v>0</v>
      </c>
      <c r="S1059" s="19">
        <v>111290</v>
      </c>
      <c r="T1059" s="22">
        <v>618.28</v>
      </c>
      <c r="U1059" s="11"/>
      <c r="V1059" s="19">
        <v>111290</v>
      </c>
      <c r="W1059" s="22">
        <v>618.28</v>
      </c>
      <c r="X1059" s="19">
        <v>110671.72</v>
      </c>
      <c r="Y1059" s="19">
        <f t="shared" si="229"/>
        <v>618.27777777777783</v>
      </c>
      <c r="Z1059" s="19">
        <f t="shared" si="226"/>
        <v>3709.6688888888893</v>
      </c>
      <c r="AA1059" s="19">
        <f t="shared" si="227"/>
        <v>107580.33111111111</v>
      </c>
      <c r="AB1059" s="19">
        <f t="shared" si="230"/>
        <v>7419.3333333333339</v>
      </c>
      <c r="AC1059" s="19">
        <f t="shared" si="231"/>
        <v>100160.99777777778</v>
      </c>
      <c r="AD1059" s="19">
        <f t="shared" si="232"/>
        <v>7419.3333333333339</v>
      </c>
      <c r="AE1059" s="19">
        <f t="shared" si="233"/>
        <v>92741.664444444454</v>
      </c>
      <c r="AF1059" s="19">
        <f t="shared" si="234"/>
        <v>7419.3333333333339</v>
      </c>
      <c r="AG1059" s="19">
        <f t="shared" si="235"/>
        <v>85322.331111111125</v>
      </c>
      <c r="AH1059" s="19">
        <f t="shared" si="236"/>
        <v>7419.3333333333339</v>
      </c>
      <c r="AI1059" s="19">
        <f t="shared" si="237"/>
        <v>77902.997777777797</v>
      </c>
      <c r="AJ1059" s="19">
        <f t="shared" si="238"/>
        <v>7419.3333333333339</v>
      </c>
      <c r="AK1059" s="20">
        <f t="shared" si="239"/>
        <v>70483.664444444468</v>
      </c>
    </row>
    <row r="1060" spans="2:37" s="3" customFormat="1" ht="42.75" hidden="1" customHeight="1" outlineLevel="1" x14ac:dyDescent="0.2">
      <c r="B1060" s="15" t="s">
        <v>1395</v>
      </c>
      <c r="C1060" s="16" t="s">
        <v>44</v>
      </c>
      <c r="D1060" s="17">
        <v>180</v>
      </c>
      <c r="E1060" s="10" t="s">
        <v>969</v>
      </c>
      <c r="F1060" s="10" t="s">
        <v>86</v>
      </c>
      <c r="G1060" s="21">
        <v>56136</v>
      </c>
      <c r="H1060" s="18">
        <f>IFERROR(INDEX(#REF!,MATCH(G1060,#REF!,0)),G1060)</f>
        <v>56136</v>
      </c>
      <c r="I1060" s="11"/>
      <c r="J1060" s="11" t="s">
        <v>1221</v>
      </c>
      <c r="K1060" s="11"/>
      <c r="L1060" s="11" t="s">
        <v>1312</v>
      </c>
      <c r="M1060" s="11" t="s">
        <v>1212</v>
      </c>
      <c r="N1060" s="19">
        <v>116010</v>
      </c>
      <c r="O1060" s="19">
        <v>116010</v>
      </c>
      <c r="P1060" s="11"/>
      <c r="Q1060" s="11"/>
      <c r="R1060" s="13">
        <f t="shared" si="228"/>
        <v>0</v>
      </c>
      <c r="S1060" s="19">
        <v>116010</v>
      </c>
      <c r="T1060" s="22">
        <v>644.5</v>
      </c>
      <c r="U1060" s="11"/>
      <c r="V1060" s="19">
        <v>116010</v>
      </c>
      <c r="W1060" s="22">
        <v>644.5</v>
      </c>
      <c r="X1060" s="19">
        <v>115365.5</v>
      </c>
      <c r="Y1060" s="19">
        <f t="shared" si="229"/>
        <v>644.5</v>
      </c>
      <c r="Z1060" s="19">
        <f t="shared" si="226"/>
        <v>3867</v>
      </c>
      <c r="AA1060" s="19">
        <f t="shared" si="227"/>
        <v>112143</v>
      </c>
      <c r="AB1060" s="19">
        <f t="shared" si="230"/>
        <v>7734</v>
      </c>
      <c r="AC1060" s="19">
        <f t="shared" si="231"/>
        <v>104409</v>
      </c>
      <c r="AD1060" s="19">
        <f t="shared" si="232"/>
        <v>7734</v>
      </c>
      <c r="AE1060" s="19">
        <f t="shared" si="233"/>
        <v>96675</v>
      </c>
      <c r="AF1060" s="19">
        <f t="shared" si="234"/>
        <v>7734</v>
      </c>
      <c r="AG1060" s="19">
        <f t="shared" si="235"/>
        <v>88941</v>
      </c>
      <c r="AH1060" s="19">
        <f t="shared" si="236"/>
        <v>7734</v>
      </c>
      <c r="AI1060" s="19">
        <f t="shared" si="237"/>
        <v>81207</v>
      </c>
      <c r="AJ1060" s="19">
        <f t="shared" si="238"/>
        <v>7734</v>
      </c>
      <c r="AK1060" s="20">
        <f t="shared" si="239"/>
        <v>73473</v>
      </c>
    </row>
    <row r="1061" spans="2:37" s="3" customFormat="1" ht="42.75" hidden="1" customHeight="1" outlineLevel="1" x14ac:dyDescent="0.2">
      <c r="B1061" s="15" t="s">
        <v>1396</v>
      </c>
      <c r="C1061" s="16" t="s">
        <v>44</v>
      </c>
      <c r="D1061" s="17">
        <v>180</v>
      </c>
      <c r="E1061" s="10" t="s">
        <v>969</v>
      </c>
      <c r="F1061" s="10" t="s">
        <v>86</v>
      </c>
      <c r="G1061" s="21">
        <v>56137</v>
      </c>
      <c r="H1061" s="18">
        <f>IFERROR(INDEX(#REF!,MATCH(G1061,#REF!,0)),G1061)</f>
        <v>56137</v>
      </c>
      <c r="I1061" s="11"/>
      <c r="J1061" s="11" t="s">
        <v>1221</v>
      </c>
      <c r="K1061" s="11"/>
      <c r="L1061" s="11" t="s">
        <v>1312</v>
      </c>
      <c r="M1061" s="11" t="s">
        <v>1212</v>
      </c>
      <c r="N1061" s="19">
        <v>105370</v>
      </c>
      <c r="O1061" s="19">
        <v>105370</v>
      </c>
      <c r="P1061" s="11"/>
      <c r="Q1061" s="11"/>
      <c r="R1061" s="13">
        <f t="shared" si="228"/>
        <v>0</v>
      </c>
      <c r="S1061" s="19">
        <v>105370</v>
      </c>
      <c r="T1061" s="22">
        <v>585.39</v>
      </c>
      <c r="U1061" s="11"/>
      <c r="V1061" s="19">
        <v>105370</v>
      </c>
      <c r="W1061" s="22">
        <v>585.39</v>
      </c>
      <c r="X1061" s="19">
        <v>104784.61</v>
      </c>
      <c r="Y1061" s="19">
        <f t="shared" si="229"/>
        <v>585.38888888888891</v>
      </c>
      <c r="Z1061" s="19">
        <f t="shared" si="226"/>
        <v>3512.3344444444442</v>
      </c>
      <c r="AA1061" s="19">
        <f t="shared" si="227"/>
        <v>101857.66555555556</v>
      </c>
      <c r="AB1061" s="19">
        <f t="shared" si="230"/>
        <v>7024.666666666667</v>
      </c>
      <c r="AC1061" s="19">
        <f t="shared" si="231"/>
        <v>94832.998888888891</v>
      </c>
      <c r="AD1061" s="19">
        <f t="shared" si="232"/>
        <v>7024.666666666667</v>
      </c>
      <c r="AE1061" s="19">
        <f t="shared" si="233"/>
        <v>87808.33222222222</v>
      </c>
      <c r="AF1061" s="19">
        <f t="shared" si="234"/>
        <v>7024.666666666667</v>
      </c>
      <c r="AG1061" s="19">
        <f t="shared" si="235"/>
        <v>80783.665555555548</v>
      </c>
      <c r="AH1061" s="19">
        <f t="shared" si="236"/>
        <v>7024.666666666667</v>
      </c>
      <c r="AI1061" s="19">
        <f t="shared" si="237"/>
        <v>73758.998888888877</v>
      </c>
      <c r="AJ1061" s="19">
        <f t="shared" si="238"/>
        <v>7024.666666666667</v>
      </c>
      <c r="AK1061" s="20">
        <f t="shared" si="239"/>
        <v>66734.332222222205</v>
      </c>
    </row>
    <row r="1062" spans="2:37" s="3" customFormat="1" ht="42.75" hidden="1" customHeight="1" outlineLevel="1" x14ac:dyDescent="0.2">
      <c r="B1062" s="15" t="s">
        <v>1397</v>
      </c>
      <c r="C1062" s="16" t="s">
        <v>44</v>
      </c>
      <c r="D1062" s="17">
        <v>180</v>
      </c>
      <c r="E1062" s="10" t="s">
        <v>969</v>
      </c>
      <c r="F1062" s="10" t="s">
        <v>86</v>
      </c>
      <c r="G1062" s="21">
        <v>56138</v>
      </c>
      <c r="H1062" s="18">
        <f>IFERROR(INDEX(#REF!,MATCH(G1062,#REF!,0)),G1062)</f>
        <v>56138</v>
      </c>
      <c r="I1062" s="11"/>
      <c r="J1062" s="11" t="s">
        <v>1221</v>
      </c>
      <c r="K1062" s="11"/>
      <c r="L1062" s="11" t="s">
        <v>1312</v>
      </c>
      <c r="M1062" s="11" t="s">
        <v>1212</v>
      </c>
      <c r="N1062" s="19">
        <v>106090</v>
      </c>
      <c r="O1062" s="19">
        <v>106090</v>
      </c>
      <c r="P1062" s="11"/>
      <c r="Q1062" s="11"/>
      <c r="R1062" s="13">
        <f t="shared" si="228"/>
        <v>0</v>
      </c>
      <c r="S1062" s="19">
        <v>106090</v>
      </c>
      <c r="T1062" s="22">
        <v>589.39</v>
      </c>
      <c r="U1062" s="11"/>
      <c r="V1062" s="19">
        <v>106090</v>
      </c>
      <c r="W1062" s="22">
        <v>589.39</v>
      </c>
      <c r="X1062" s="19">
        <v>105500.61</v>
      </c>
      <c r="Y1062" s="19">
        <f t="shared" si="229"/>
        <v>589.38888888888891</v>
      </c>
      <c r="Z1062" s="19">
        <f t="shared" si="226"/>
        <v>3536.3344444444442</v>
      </c>
      <c r="AA1062" s="19">
        <f t="shared" si="227"/>
        <v>102553.66555555556</v>
      </c>
      <c r="AB1062" s="19">
        <f t="shared" si="230"/>
        <v>7072.666666666667</v>
      </c>
      <c r="AC1062" s="19">
        <f t="shared" si="231"/>
        <v>95480.998888888891</v>
      </c>
      <c r="AD1062" s="19">
        <f t="shared" si="232"/>
        <v>7072.666666666667</v>
      </c>
      <c r="AE1062" s="19">
        <f t="shared" si="233"/>
        <v>88408.33222222222</v>
      </c>
      <c r="AF1062" s="19">
        <f t="shared" si="234"/>
        <v>7072.666666666667</v>
      </c>
      <c r="AG1062" s="19">
        <f t="shared" si="235"/>
        <v>81335.665555555548</v>
      </c>
      <c r="AH1062" s="19">
        <f t="shared" si="236"/>
        <v>7072.666666666667</v>
      </c>
      <c r="AI1062" s="19">
        <f t="shared" si="237"/>
        <v>74262.998888888877</v>
      </c>
      <c r="AJ1062" s="19">
        <f t="shared" si="238"/>
        <v>7072.666666666667</v>
      </c>
      <c r="AK1062" s="20">
        <f t="shared" si="239"/>
        <v>67190.332222222205</v>
      </c>
    </row>
    <row r="1063" spans="2:37" s="3" customFormat="1" ht="42.75" hidden="1" customHeight="1" outlineLevel="1" x14ac:dyDescent="0.2">
      <c r="B1063" s="15" t="s">
        <v>1398</v>
      </c>
      <c r="C1063" s="16" t="s">
        <v>44</v>
      </c>
      <c r="D1063" s="17">
        <v>180</v>
      </c>
      <c r="E1063" s="10" t="s">
        <v>969</v>
      </c>
      <c r="F1063" s="10" t="s">
        <v>86</v>
      </c>
      <c r="G1063" s="21">
        <v>56139</v>
      </c>
      <c r="H1063" s="18">
        <f>IFERROR(INDEX(#REF!,MATCH(G1063,#REF!,0)),G1063)</f>
        <v>56139</v>
      </c>
      <c r="I1063" s="11"/>
      <c r="J1063" s="11" t="s">
        <v>1221</v>
      </c>
      <c r="K1063" s="11"/>
      <c r="L1063" s="11" t="s">
        <v>1312</v>
      </c>
      <c r="M1063" s="11" t="s">
        <v>1212</v>
      </c>
      <c r="N1063" s="19">
        <v>106100</v>
      </c>
      <c r="O1063" s="19">
        <v>106100</v>
      </c>
      <c r="P1063" s="11"/>
      <c r="Q1063" s="11"/>
      <c r="R1063" s="13">
        <f t="shared" si="228"/>
        <v>0</v>
      </c>
      <c r="S1063" s="19">
        <v>106100</v>
      </c>
      <c r="T1063" s="22">
        <v>589.44000000000005</v>
      </c>
      <c r="U1063" s="11"/>
      <c r="V1063" s="19">
        <v>106100</v>
      </c>
      <c r="W1063" s="22">
        <v>589.44000000000005</v>
      </c>
      <c r="X1063" s="19">
        <v>105510.56</v>
      </c>
      <c r="Y1063" s="19">
        <f t="shared" si="229"/>
        <v>589.44444444444446</v>
      </c>
      <c r="Z1063" s="19">
        <f t="shared" si="226"/>
        <v>3536.6622222222222</v>
      </c>
      <c r="AA1063" s="19">
        <f t="shared" si="227"/>
        <v>102563.33777777778</v>
      </c>
      <c r="AB1063" s="19">
        <f t="shared" si="230"/>
        <v>7073.3333333333339</v>
      </c>
      <c r="AC1063" s="19">
        <f t="shared" si="231"/>
        <v>95490.00444444445</v>
      </c>
      <c r="AD1063" s="19">
        <f t="shared" si="232"/>
        <v>7073.3333333333339</v>
      </c>
      <c r="AE1063" s="19">
        <f t="shared" si="233"/>
        <v>88416.671111111122</v>
      </c>
      <c r="AF1063" s="19">
        <f t="shared" si="234"/>
        <v>7073.3333333333339</v>
      </c>
      <c r="AG1063" s="19">
        <f t="shared" si="235"/>
        <v>81343.337777777793</v>
      </c>
      <c r="AH1063" s="19">
        <f t="shared" si="236"/>
        <v>7073.3333333333339</v>
      </c>
      <c r="AI1063" s="19">
        <f t="shared" si="237"/>
        <v>74270.004444444465</v>
      </c>
      <c r="AJ1063" s="19">
        <f t="shared" si="238"/>
        <v>7073.3333333333339</v>
      </c>
      <c r="AK1063" s="20">
        <f t="shared" si="239"/>
        <v>67196.671111111136</v>
      </c>
    </row>
    <row r="1064" spans="2:37" s="3" customFormat="1" ht="42.75" hidden="1" customHeight="1" outlineLevel="1" x14ac:dyDescent="0.2">
      <c r="B1064" s="15" t="s">
        <v>1399</v>
      </c>
      <c r="C1064" s="16" t="s">
        <v>44</v>
      </c>
      <c r="D1064" s="17">
        <v>180</v>
      </c>
      <c r="E1064" s="10" t="s">
        <v>969</v>
      </c>
      <c r="F1064" s="10" t="s">
        <v>86</v>
      </c>
      <c r="G1064" s="21">
        <v>56140</v>
      </c>
      <c r="H1064" s="18">
        <f>IFERROR(INDEX(#REF!,MATCH(G1064,#REF!,0)),G1064)</f>
        <v>56140</v>
      </c>
      <c r="I1064" s="11"/>
      <c r="J1064" s="11" t="s">
        <v>1221</v>
      </c>
      <c r="K1064" s="11"/>
      <c r="L1064" s="11" t="s">
        <v>1312</v>
      </c>
      <c r="M1064" s="11" t="s">
        <v>1212</v>
      </c>
      <c r="N1064" s="19">
        <v>103840</v>
      </c>
      <c r="O1064" s="19">
        <v>103840</v>
      </c>
      <c r="P1064" s="11"/>
      <c r="Q1064" s="11"/>
      <c r="R1064" s="13">
        <f t="shared" si="228"/>
        <v>0</v>
      </c>
      <c r="S1064" s="19">
        <v>103840</v>
      </c>
      <c r="T1064" s="22">
        <v>576.89</v>
      </c>
      <c r="U1064" s="11"/>
      <c r="V1064" s="19">
        <v>103840</v>
      </c>
      <c r="W1064" s="22">
        <v>576.89</v>
      </c>
      <c r="X1064" s="19">
        <v>103263.11</v>
      </c>
      <c r="Y1064" s="19">
        <f t="shared" si="229"/>
        <v>576.88888888888891</v>
      </c>
      <c r="Z1064" s="19">
        <f t="shared" si="226"/>
        <v>3461.3344444444442</v>
      </c>
      <c r="AA1064" s="19">
        <f t="shared" si="227"/>
        <v>100378.66555555556</v>
      </c>
      <c r="AB1064" s="19">
        <f t="shared" si="230"/>
        <v>6922.666666666667</v>
      </c>
      <c r="AC1064" s="19">
        <f t="shared" si="231"/>
        <v>93455.998888888891</v>
      </c>
      <c r="AD1064" s="19">
        <f t="shared" si="232"/>
        <v>6922.666666666667</v>
      </c>
      <c r="AE1064" s="19">
        <f t="shared" si="233"/>
        <v>86533.33222222222</v>
      </c>
      <c r="AF1064" s="19">
        <f t="shared" si="234"/>
        <v>6922.666666666667</v>
      </c>
      <c r="AG1064" s="19">
        <f t="shared" si="235"/>
        <v>79610.665555555548</v>
      </c>
      <c r="AH1064" s="19">
        <f t="shared" si="236"/>
        <v>6922.666666666667</v>
      </c>
      <c r="AI1064" s="19">
        <f t="shared" si="237"/>
        <v>72687.998888888877</v>
      </c>
      <c r="AJ1064" s="19">
        <f t="shared" si="238"/>
        <v>6922.666666666667</v>
      </c>
      <c r="AK1064" s="20">
        <f t="shared" si="239"/>
        <v>65765.332222222205</v>
      </c>
    </row>
    <row r="1065" spans="2:37" s="3" customFormat="1" ht="42.75" hidden="1" customHeight="1" outlineLevel="1" x14ac:dyDescent="0.2">
      <c r="B1065" s="15" t="s">
        <v>1400</v>
      </c>
      <c r="C1065" s="16" t="s">
        <v>44</v>
      </c>
      <c r="D1065" s="17">
        <v>180</v>
      </c>
      <c r="E1065" s="10" t="s">
        <v>969</v>
      </c>
      <c r="F1065" s="10" t="s">
        <v>86</v>
      </c>
      <c r="G1065" s="21">
        <v>56141</v>
      </c>
      <c r="H1065" s="18">
        <f>IFERROR(INDEX(#REF!,MATCH(G1065,#REF!,0)),G1065)</f>
        <v>56141</v>
      </c>
      <c r="I1065" s="11"/>
      <c r="J1065" s="11" t="s">
        <v>1221</v>
      </c>
      <c r="K1065" s="11"/>
      <c r="L1065" s="11" t="s">
        <v>1312</v>
      </c>
      <c r="M1065" s="11" t="s">
        <v>1212</v>
      </c>
      <c r="N1065" s="19">
        <v>100710</v>
      </c>
      <c r="O1065" s="19">
        <v>100710</v>
      </c>
      <c r="P1065" s="11"/>
      <c r="Q1065" s="11"/>
      <c r="R1065" s="13">
        <f t="shared" si="228"/>
        <v>0</v>
      </c>
      <c r="S1065" s="19">
        <v>100710</v>
      </c>
      <c r="T1065" s="22">
        <v>559.5</v>
      </c>
      <c r="U1065" s="11"/>
      <c r="V1065" s="19">
        <v>100710</v>
      </c>
      <c r="W1065" s="22">
        <v>559.5</v>
      </c>
      <c r="X1065" s="19">
        <v>100150.5</v>
      </c>
      <c r="Y1065" s="19">
        <f t="shared" si="229"/>
        <v>559.5</v>
      </c>
      <c r="Z1065" s="19">
        <f t="shared" si="226"/>
        <v>3357</v>
      </c>
      <c r="AA1065" s="19">
        <f t="shared" si="227"/>
        <v>97353</v>
      </c>
      <c r="AB1065" s="19">
        <f t="shared" si="230"/>
        <v>6714</v>
      </c>
      <c r="AC1065" s="19">
        <f t="shared" si="231"/>
        <v>90639</v>
      </c>
      <c r="AD1065" s="19">
        <f t="shared" si="232"/>
        <v>6714</v>
      </c>
      <c r="AE1065" s="19">
        <f t="shared" si="233"/>
        <v>83925</v>
      </c>
      <c r="AF1065" s="19">
        <f t="shared" si="234"/>
        <v>6714</v>
      </c>
      <c r="AG1065" s="19">
        <f t="shared" si="235"/>
        <v>77211</v>
      </c>
      <c r="AH1065" s="19">
        <f t="shared" si="236"/>
        <v>6714</v>
      </c>
      <c r="AI1065" s="19">
        <f t="shared" si="237"/>
        <v>70497</v>
      </c>
      <c r="AJ1065" s="19">
        <f t="shared" si="238"/>
        <v>6714</v>
      </c>
      <c r="AK1065" s="20">
        <f t="shared" si="239"/>
        <v>63783</v>
      </c>
    </row>
    <row r="1066" spans="2:37" s="3" customFormat="1" ht="42.75" hidden="1" customHeight="1" outlineLevel="1" x14ac:dyDescent="0.2">
      <c r="B1066" s="15" t="s">
        <v>1401</v>
      </c>
      <c r="C1066" s="16" t="s">
        <v>44</v>
      </c>
      <c r="D1066" s="17">
        <v>180</v>
      </c>
      <c r="E1066" s="10" t="s">
        <v>969</v>
      </c>
      <c r="F1066" s="10" t="s">
        <v>86</v>
      </c>
      <c r="G1066" s="21">
        <v>56142</v>
      </c>
      <c r="H1066" s="18">
        <f>IFERROR(INDEX(#REF!,MATCH(G1066,#REF!,0)),G1066)</f>
        <v>56142</v>
      </c>
      <c r="I1066" s="11"/>
      <c r="J1066" s="11" t="s">
        <v>1221</v>
      </c>
      <c r="K1066" s="11"/>
      <c r="L1066" s="11" t="s">
        <v>1312</v>
      </c>
      <c r="M1066" s="11" t="s">
        <v>1212</v>
      </c>
      <c r="N1066" s="19">
        <v>105740</v>
      </c>
      <c r="O1066" s="19">
        <v>105740</v>
      </c>
      <c r="P1066" s="11"/>
      <c r="Q1066" s="11"/>
      <c r="R1066" s="13">
        <f t="shared" si="228"/>
        <v>0</v>
      </c>
      <c r="S1066" s="19">
        <v>105740</v>
      </c>
      <c r="T1066" s="22">
        <v>587.44000000000005</v>
      </c>
      <c r="U1066" s="11"/>
      <c r="V1066" s="19">
        <v>105740</v>
      </c>
      <c r="W1066" s="22">
        <v>587.44000000000005</v>
      </c>
      <c r="X1066" s="19">
        <v>105152.56</v>
      </c>
      <c r="Y1066" s="19">
        <f t="shared" si="229"/>
        <v>587.44444444444446</v>
      </c>
      <c r="Z1066" s="19">
        <f t="shared" si="226"/>
        <v>3524.6622222222222</v>
      </c>
      <c r="AA1066" s="19">
        <f t="shared" si="227"/>
        <v>102215.33777777778</v>
      </c>
      <c r="AB1066" s="19">
        <f t="shared" si="230"/>
        <v>7049.3333333333339</v>
      </c>
      <c r="AC1066" s="19">
        <f t="shared" si="231"/>
        <v>95166.00444444445</v>
      </c>
      <c r="AD1066" s="19">
        <f t="shared" si="232"/>
        <v>7049.3333333333339</v>
      </c>
      <c r="AE1066" s="19">
        <f t="shared" si="233"/>
        <v>88116.671111111122</v>
      </c>
      <c r="AF1066" s="19">
        <f t="shared" si="234"/>
        <v>7049.3333333333339</v>
      </c>
      <c r="AG1066" s="19">
        <f t="shared" si="235"/>
        <v>81067.337777777793</v>
      </c>
      <c r="AH1066" s="19">
        <f t="shared" si="236"/>
        <v>7049.3333333333339</v>
      </c>
      <c r="AI1066" s="19">
        <f t="shared" si="237"/>
        <v>74018.004444444465</v>
      </c>
      <c r="AJ1066" s="19">
        <f t="shared" si="238"/>
        <v>7049.3333333333339</v>
      </c>
      <c r="AK1066" s="20">
        <f t="shared" si="239"/>
        <v>66968.671111111136</v>
      </c>
    </row>
    <row r="1067" spans="2:37" s="3" customFormat="1" ht="42.75" hidden="1" customHeight="1" outlineLevel="1" x14ac:dyDescent="0.2">
      <c r="B1067" s="15" t="s">
        <v>1402</v>
      </c>
      <c r="C1067" s="16" t="s">
        <v>44</v>
      </c>
      <c r="D1067" s="17">
        <v>180</v>
      </c>
      <c r="E1067" s="10" t="s">
        <v>969</v>
      </c>
      <c r="F1067" s="10" t="s">
        <v>86</v>
      </c>
      <c r="G1067" s="21">
        <v>56143</v>
      </c>
      <c r="H1067" s="18">
        <f>IFERROR(INDEX(#REF!,MATCH(G1067,#REF!,0)),G1067)</f>
        <v>56143</v>
      </c>
      <c r="I1067" s="11"/>
      <c r="J1067" s="11" t="s">
        <v>1221</v>
      </c>
      <c r="K1067" s="11"/>
      <c r="L1067" s="11" t="s">
        <v>1312</v>
      </c>
      <c r="M1067" s="11" t="s">
        <v>1212</v>
      </c>
      <c r="N1067" s="19">
        <v>106310</v>
      </c>
      <c r="O1067" s="19">
        <v>106310</v>
      </c>
      <c r="P1067" s="11"/>
      <c r="Q1067" s="11"/>
      <c r="R1067" s="13">
        <f t="shared" si="228"/>
        <v>0</v>
      </c>
      <c r="S1067" s="19">
        <v>106310</v>
      </c>
      <c r="T1067" s="22">
        <v>590.61</v>
      </c>
      <c r="U1067" s="11"/>
      <c r="V1067" s="19">
        <v>106310</v>
      </c>
      <c r="W1067" s="22">
        <v>590.61</v>
      </c>
      <c r="X1067" s="19">
        <v>105719.39</v>
      </c>
      <c r="Y1067" s="19">
        <f t="shared" si="229"/>
        <v>590.61111111111109</v>
      </c>
      <c r="Z1067" s="19">
        <f t="shared" si="226"/>
        <v>3543.6655555555558</v>
      </c>
      <c r="AA1067" s="19">
        <f t="shared" si="227"/>
        <v>102766.33444444444</v>
      </c>
      <c r="AB1067" s="19">
        <f t="shared" si="230"/>
        <v>7087.333333333333</v>
      </c>
      <c r="AC1067" s="19">
        <f t="shared" si="231"/>
        <v>95679.001111111109</v>
      </c>
      <c r="AD1067" s="19">
        <f t="shared" si="232"/>
        <v>7087.333333333333</v>
      </c>
      <c r="AE1067" s="19">
        <f t="shared" si="233"/>
        <v>88591.66777777778</v>
      </c>
      <c r="AF1067" s="19">
        <f t="shared" si="234"/>
        <v>7087.333333333333</v>
      </c>
      <c r="AG1067" s="19">
        <f t="shared" si="235"/>
        <v>81504.334444444452</v>
      </c>
      <c r="AH1067" s="19">
        <f t="shared" si="236"/>
        <v>7087.333333333333</v>
      </c>
      <c r="AI1067" s="19">
        <f t="shared" si="237"/>
        <v>74417.001111111123</v>
      </c>
      <c r="AJ1067" s="19">
        <f t="shared" si="238"/>
        <v>7087.333333333333</v>
      </c>
      <c r="AK1067" s="20">
        <f t="shared" si="239"/>
        <v>67329.667777777795</v>
      </c>
    </row>
    <row r="1068" spans="2:37" s="3" customFormat="1" ht="42.75" hidden="1" customHeight="1" outlineLevel="1" x14ac:dyDescent="0.2">
      <c r="B1068" s="15" t="s">
        <v>1403</v>
      </c>
      <c r="C1068" s="16" t="s">
        <v>44</v>
      </c>
      <c r="D1068" s="17">
        <v>180</v>
      </c>
      <c r="E1068" s="10" t="s">
        <v>969</v>
      </c>
      <c r="F1068" s="10" t="s">
        <v>86</v>
      </c>
      <c r="G1068" s="21">
        <v>56144</v>
      </c>
      <c r="H1068" s="18">
        <f>IFERROR(INDEX(#REF!,MATCH(G1068,#REF!,0)),G1068)</f>
        <v>56144</v>
      </c>
      <c r="I1068" s="11"/>
      <c r="J1068" s="11" t="s">
        <v>1221</v>
      </c>
      <c r="K1068" s="11"/>
      <c r="L1068" s="11" t="s">
        <v>1312</v>
      </c>
      <c r="M1068" s="11" t="s">
        <v>1212</v>
      </c>
      <c r="N1068" s="19">
        <v>556970</v>
      </c>
      <c r="O1068" s="19">
        <v>556970</v>
      </c>
      <c r="P1068" s="11"/>
      <c r="Q1068" s="11"/>
      <c r="R1068" s="13">
        <f t="shared" si="228"/>
        <v>0</v>
      </c>
      <c r="S1068" s="19">
        <v>556970</v>
      </c>
      <c r="T1068" s="19">
        <v>3094.28</v>
      </c>
      <c r="U1068" s="11"/>
      <c r="V1068" s="19">
        <v>556970</v>
      </c>
      <c r="W1068" s="19">
        <v>3094.28</v>
      </c>
      <c r="X1068" s="19">
        <v>553875.72</v>
      </c>
      <c r="Y1068" s="19">
        <f t="shared" si="229"/>
        <v>3094.2777777777778</v>
      </c>
      <c r="Z1068" s="19">
        <f t="shared" si="226"/>
        <v>18565.668888888889</v>
      </c>
      <c r="AA1068" s="19">
        <f t="shared" si="227"/>
        <v>538404.3311111111</v>
      </c>
      <c r="AB1068" s="19">
        <f t="shared" si="230"/>
        <v>37131.333333333336</v>
      </c>
      <c r="AC1068" s="19">
        <f t="shared" si="231"/>
        <v>501272.99777777778</v>
      </c>
      <c r="AD1068" s="19">
        <f t="shared" si="232"/>
        <v>37131.333333333336</v>
      </c>
      <c r="AE1068" s="19">
        <f t="shared" si="233"/>
        <v>464141.66444444447</v>
      </c>
      <c r="AF1068" s="19">
        <f t="shared" si="234"/>
        <v>37131.333333333336</v>
      </c>
      <c r="AG1068" s="19">
        <f t="shared" si="235"/>
        <v>427010.33111111115</v>
      </c>
      <c r="AH1068" s="19">
        <f t="shared" si="236"/>
        <v>37131.333333333336</v>
      </c>
      <c r="AI1068" s="19">
        <f t="shared" si="237"/>
        <v>389878.99777777784</v>
      </c>
      <c r="AJ1068" s="19">
        <f t="shared" si="238"/>
        <v>37131.333333333336</v>
      </c>
      <c r="AK1068" s="20">
        <f t="shared" si="239"/>
        <v>352747.66444444453</v>
      </c>
    </row>
    <row r="1069" spans="2:37" s="3" customFormat="1" ht="42.75" hidden="1" customHeight="1" outlineLevel="1" x14ac:dyDescent="0.2">
      <c r="B1069" s="15" t="s">
        <v>1404</v>
      </c>
      <c r="C1069" s="16" t="s">
        <v>44</v>
      </c>
      <c r="D1069" s="17">
        <v>180</v>
      </c>
      <c r="E1069" s="10" t="s">
        <v>969</v>
      </c>
      <c r="F1069" s="10" t="s">
        <v>86</v>
      </c>
      <c r="G1069" s="21">
        <v>56145</v>
      </c>
      <c r="H1069" s="18">
        <f>IFERROR(INDEX(#REF!,MATCH(G1069,#REF!,0)),G1069)</f>
        <v>56145</v>
      </c>
      <c r="I1069" s="11"/>
      <c r="J1069" s="11" t="s">
        <v>1221</v>
      </c>
      <c r="K1069" s="11"/>
      <c r="L1069" s="11" t="s">
        <v>1312</v>
      </c>
      <c r="M1069" s="11" t="s">
        <v>1212</v>
      </c>
      <c r="N1069" s="19">
        <v>410730</v>
      </c>
      <c r="O1069" s="19">
        <v>410730</v>
      </c>
      <c r="P1069" s="11"/>
      <c r="Q1069" s="11"/>
      <c r="R1069" s="13">
        <f t="shared" si="228"/>
        <v>0</v>
      </c>
      <c r="S1069" s="19">
        <v>410730</v>
      </c>
      <c r="T1069" s="19">
        <v>2281.83</v>
      </c>
      <c r="U1069" s="11"/>
      <c r="V1069" s="19">
        <v>410730</v>
      </c>
      <c r="W1069" s="19">
        <v>2281.83</v>
      </c>
      <c r="X1069" s="19">
        <v>408448.17</v>
      </c>
      <c r="Y1069" s="19">
        <f t="shared" si="229"/>
        <v>2281.8333333333335</v>
      </c>
      <c r="Z1069" s="19">
        <f t="shared" si="226"/>
        <v>13690.996666666668</v>
      </c>
      <c r="AA1069" s="19">
        <f t="shared" si="227"/>
        <v>397039.00333333336</v>
      </c>
      <c r="AB1069" s="19">
        <f t="shared" si="230"/>
        <v>27382</v>
      </c>
      <c r="AC1069" s="19">
        <f t="shared" si="231"/>
        <v>369657.00333333336</v>
      </c>
      <c r="AD1069" s="19">
        <f t="shared" si="232"/>
        <v>27382</v>
      </c>
      <c r="AE1069" s="19">
        <f t="shared" si="233"/>
        <v>342275.00333333336</v>
      </c>
      <c r="AF1069" s="19">
        <f t="shared" si="234"/>
        <v>27382</v>
      </c>
      <c r="AG1069" s="19">
        <f t="shared" si="235"/>
        <v>314893.00333333336</v>
      </c>
      <c r="AH1069" s="19">
        <f t="shared" si="236"/>
        <v>27382</v>
      </c>
      <c r="AI1069" s="19">
        <f t="shared" si="237"/>
        <v>287511.00333333336</v>
      </c>
      <c r="AJ1069" s="19">
        <f t="shared" si="238"/>
        <v>27382</v>
      </c>
      <c r="AK1069" s="20">
        <f t="shared" si="239"/>
        <v>260129.00333333336</v>
      </c>
    </row>
    <row r="1070" spans="2:37" s="3" customFormat="1" ht="42.75" hidden="1" customHeight="1" outlineLevel="1" x14ac:dyDescent="0.2">
      <c r="B1070" s="15" t="s">
        <v>1405</v>
      </c>
      <c r="C1070" s="16" t="s">
        <v>44</v>
      </c>
      <c r="D1070" s="17">
        <v>180</v>
      </c>
      <c r="E1070" s="10" t="s">
        <v>969</v>
      </c>
      <c r="F1070" s="10" t="s">
        <v>86</v>
      </c>
      <c r="G1070" s="21">
        <v>56152</v>
      </c>
      <c r="H1070" s="18">
        <f>IFERROR(INDEX(#REF!,MATCH(G1070,#REF!,0)),G1070)</f>
        <v>56152</v>
      </c>
      <c r="I1070" s="11"/>
      <c r="J1070" s="11" t="s">
        <v>1221</v>
      </c>
      <c r="K1070" s="11"/>
      <c r="L1070" s="11" t="s">
        <v>1312</v>
      </c>
      <c r="M1070" s="11" t="s">
        <v>1212</v>
      </c>
      <c r="N1070" s="19">
        <v>195190</v>
      </c>
      <c r="O1070" s="19">
        <v>195190</v>
      </c>
      <c r="P1070" s="11"/>
      <c r="Q1070" s="11"/>
      <c r="R1070" s="13">
        <f t="shared" si="228"/>
        <v>0</v>
      </c>
      <c r="S1070" s="19">
        <v>195190</v>
      </c>
      <c r="T1070" s="19">
        <v>1084.3900000000001</v>
      </c>
      <c r="U1070" s="11"/>
      <c r="V1070" s="19">
        <v>195190</v>
      </c>
      <c r="W1070" s="19">
        <v>1084.3900000000001</v>
      </c>
      <c r="X1070" s="19">
        <v>194105.61</v>
      </c>
      <c r="Y1070" s="19">
        <f t="shared" si="229"/>
        <v>1084.3888888888889</v>
      </c>
      <c r="Z1070" s="19">
        <f t="shared" si="226"/>
        <v>6506.3344444444447</v>
      </c>
      <c r="AA1070" s="19">
        <f t="shared" si="227"/>
        <v>188683.66555555555</v>
      </c>
      <c r="AB1070" s="19">
        <f t="shared" si="230"/>
        <v>13012.666666666668</v>
      </c>
      <c r="AC1070" s="19">
        <f t="shared" si="231"/>
        <v>175670.99888888889</v>
      </c>
      <c r="AD1070" s="19">
        <f t="shared" si="232"/>
        <v>13012.666666666668</v>
      </c>
      <c r="AE1070" s="19">
        <f t="shared" si="233"/>
        <v>162658.33222222223</v>
      </c>
      <c r="AF1070" s="19">
        <f t="shared" si="234"/>
        <v>13012.666666666668</v>
      </c>
      <c r="AG1070" s="19">
        <f t="shared" si="235"/>
        <v>149645.66555555558</v>
      </c>
      <c r="AH1070" s="19">
        <f t="shared" si="236"/>
        <v>13012.666666666668</v>
      </c>
      <c r="AI1070" s="19">
        <f t="shared" si="237"/>
        <v>136632.99888888892</v>
      </c>
      <c r="AJ1070" s="19">
        <f t="shared" si="238"/>
        <v>13012.666666666668</v>
      </c>
      <c r="AK1070" s="20">
        <f t="shared" si="239"/>
        <v>123620.33222222225</v>
      </c>
    </row>
    <row r="1071" spans="2:37" s="3" customFormat="1" ht="53.25" hidden="1" customHeight="1" outlineLevel="1" x14ac:dyDescent="0.2">
      <c r="B1071" s="15" t="s">
        <v>1406</v>
      </c>
      <c r="C1071" s="16" t="s">
        <v>44</v>
      </c>
      <c r="D1071" s="17">
        <v>240</v>
      </c>
      <c r="E1071" s="10" t="s">
        <v>973</v>
      </c>
      <c r="F1071" s="10" t="s">
        <v>81</v>
      </c>
      <c r="G1071" s="36">
        <v>815</v>
      </c>
      <c r="H1071" s="18">
        <f>IFERROR(INDEX(#REF!,MATCH(G1071,#REF!,0)),G1071)</f>
        <v>815</v>
      </c>
      <c r="I1071" s="11"/>
      <c r="J1071" s="11" t="s">
        <v>1221</v>
      </c>
      <c r="K1071" s="11"/>
      <c r="L1071" s="11" t="s">
        <v>1407</v>
      </c>
      <c r="M1071" s="11"/>
      <c r="N1071" s="19">
        <v>100520</v>
      </c>
      <c r="O1071" s="19">
        <v>100520</v>
      </c>
      <c r="P1071" s="11"/>
      <c r="Q1071" s="11"/>
      <c r="R1071" s="13">
        <f t="shared" si="228"/>
        <v>0</v>
      </c>
      <c r="S1071" s="19">
        <v>100520</v>
      </c>
      <c r="T1071" s="22">
        <v>418.83</v>
      </c>
      <c r="U1071" s="11"/>
      <c r="V1071" s="19">
        <v>100520</v>
      </c>
      <c r="W1071" s="22">
        <v>418.83</v>
      </c>
      <c r="X1071" s="19">
        <v>100101.17</v>
      </c>
      <c r="Y1071" s="19">
        <f t="shared" si="229"/>
        <v>418.83333333333331</v>
      </c>
      <c r="Z1071" s="19">
        <f t="shared" si="226"/>
        <v>2512.9966666666664</v>
      </c>
      <c r="AA1071" s="19">
        <f t="shared" si="227"/>
        <v>98007.003333333327</v>
      </c>
      <c r="AB1071" s="19">
        <f t="shared" si="230"/>
        <v>5026</v>
      </c>
      <c r="AC1071" s="19">
        <f t="shared" si="231"/>
        <v>92981.003333333327</v>
      </c>
      <c r="AD1071" s="19">
        <f t="shared" si="232"/>
        <v>5026</v>
      </c>
      <c r="AE1071" s="19">
        <f t="shared" si="233"/>
        <v>87955.003333333327</v>
      </c>
      <c r="AF1071" s="19">
        <f t="shared" si="234"/>
        <v>5026</v>
      </c>
      <c r="AG1071" s="19">
        <f t="shared" si="235"/>
        <v>82929.003333333327</v>
      </c>
      <c r="AH1071" s="19">
        <f t="shared" si="236"/>
        <v>5026</v>
      </c>
      <c r="AI1071" s="19">
        <f t="shared" si="237"/>
        <v>77903.003333333327</v>
      </c>
      <c r="AJ1071" s="19">
        <f t="shared" si="238"/>
        <v>5026</v>
      </c>
      <c r="AK1071" s="20">
        <f t="shared" si="239"/>
        <v>72877.003333333327</v>
      </c>
    </row>
    <row r="1072" spans="2:37" s="3" customFormat="1" ht="53.25" hidden="1" customHeight="1" outlineLevel="1" x14ac:dyDescent="0.2">
      <c r="B1072" s="15" t="s">
        <v>1408</v>
      </c>
      <c r="C1072" s="16" t="s">
        <v>44</v>
      </c>
      <c r="D1072" s="17">
        <v>240</v>
      </c>
      <c r="E1072" s="10" t="s">
        <v>973</v>
      </c>
      <c r="F1072" s="10" t="s">
        <v>81</v>
      </c>
      <c r="G1072" s="36">
        <v>727</v>
      </c>
      <c r="H1072" s="18">
        <f>IFERROR(INDEX(#REF!,MATCH(G1072,#REF!,0)),G1072)</f>
        <v>727</v>
      </c>
      <c r="I1072" s="11"/>
      <c r="J1072" s="11" t="s">
        <v>1221</v>
      </c>
      <c r="K1072" s="11"/>
      <c r="L1072" s="11" t="s">
        <v>1407</v>
      </c>
      <c r="M1072" s="11"/>
      <c r="N1072" s="19">
        <v>104190</v>
      </c>
      <c r="O1072" s="19">
        <v>104190</v>
      </c>
      <c r="P1072" s="11"/>
      <c r="Q1072" s="11"/>
      <c r="R1072" s="13">
        <f t="shared" si="228"/>
        <v>0</v>
      </c>
      <c r="S1072" s="19">
        <v>104190</v>
      </c>
      <c r="T1072" s="22">
        <v>434.13</v>
      </c>
      <c r="U1072" s="11"/>
      <c r="V1072" s="19">
        <v>104190</v>
      </c>
      <c r="W1072" s="22">
        <v>434.13</v>
      </c>
      <c r="X1072" s="19">
        <v>103755.87</v>
      </c>
      <c r="Y1072" s="19">
        <f t="shared" si="229"/>
        <v>434.125</v>
      </c>
      <c r="Z1072" s="19">
        <f t="shared" si="226"/>
        <v>2604.7550000000001</v>
      </c>
      <c r="AA1072" s="19">
        <f t="shared" si="227"/>
        <v>101585.245</v>
      </c>
      <c r="AB1072" s="19">
        <f t="shared" si="230"/>
        <v>5209.5</v>
      </c>
      <c r="AC1072" s="19">
        <f t="shared" si="231"/>
        <v>96375.744999999995</v>
      </c>
      <c r="AD1072" s="19">
        <f t="shared" si="232"/>
        <v>5209.5</v>
      </c>
      <c r="AE1072" s="19">
        <f t="shared" si="233"/>
        <v>91166.244999999995</v>
      </c>
      <c r="AF1072" s="19">
        <f t="shared" si="234"/>
        <v>5209.5</v>
      </c>
      <c r="AG1072" s="19">
        <f t="shared" si="235"/>
        <v>85956.744999999995</v>
      </c>
      <c r="AH1072" s="19">
        <f t="shared" si="236"/>
        <v>5209.5</v>
      </c>
      <c r="AI1072" s="19">
        <f t="shared" si="237"/>
        <v>80747.244999999995</v>
      </c>
      <c r="AJ1072" s="19">
        <f t="shared" si="238"/>
        <v>5209.5</v>
      </c>
      <c r="AK1072" s="20">
        <f t="shared" si="239"/>
        <v>75537.744999999995</v>
      </c>
    </row>
    <row r="1073" spans="2:37" s="3" customFormat="1" ht="53.25" hidden="1" customHeight="1" outlineLevel="1" x14ac:dyDescent="0.2">
      <c r="B1073" s="15" t="s">
        <v>1409</v>
      </c>
      <c r="C1073" s="16" t="s">
        <v>44</v>
      </c>
      <c r="D1073" s="17">
        <v>240</v>
      </c>
      <c r="E1073" s="10" t="s">
        <v>973</v>
      </c>
      <c r="F1073" s="10" t="s">
        <v>81</v>
      </c>
      <c r="G1073" s="36">
        <v>811</v>
      </c>
      <c r="H1073" s="18">
        <f>IFERROR(INDEX(#REF!,MATCH(G1073,#REF!,0)),G1073)</f>
        <v>811</v>
      </c>
      <c r="I1073" s="11"/>
      <c r="J1073" s="11" t="s">
        <v>1221</v>
      </c>
      <c r="K1073" s="11"/>
      <c r="L1073" s="11" t="s">
        <v>1211</v>
      </c>
      <c r="M1073" s="11"/>
      <c r="N1073" s="19">
        <v>100620</v>
      </c>
      <c r="O1073" s="19">
        <v>100620</v>
      </c>
      <c r="P1073" s="11"/>
      <c r="Q1073" s="11"/>
      <c r="R1073" s="13">
        <f t="shared" si="228"/>
        <v>0</v>
      </c>
      <c r="S1073" s="19">
        <v>100620</v>
      </c>
      <c r="T1073" s="22">
        <v>419.25</v>
      </c>
      <c r="U1073" s="11"/>
      <c r="V1073" s="19">
        <v>100620</v>
      </c>
      <c r="W1073" s="22">
        <v>419.25</v>
      </c>
      <c r="X1073" s="19">
        <v>100200.75</v>
      </c>
      <c r="Y1073" s="19">
        <f t="shared" si="229"/>
        <v>419.25</v>
      </c>
      <c r="Z1073" s="19">
        <f t="shared" si="226"/>
        <v>2515.5</v>
      </c>
      <c r="AA1073" s="19">
        <f t="shared" si="227"/>
        <v>98104.5</v>
      </c>
      <c r="AB1073" s="19">
        <f t="shared" si="230"/>
        <v>5031</v>
      </c>
      <c r="AC1073" s="19">
        <f t="shared" si="231"/>
        <v>93073.5</v>
      </c>
      <c r="AD1073" s="19">
        <f t="shared" si="232"/>
        <v>5031</v>
      </c>
      <c r="AE1073" s="19">
        <f t="shared" si="233"/>
        <v>88042.5</v>
      </c>
      <c r="AF1073" s="19">
        <f t="shared" si="234"/>
        <v>5031</v>
      </c>
      <c r="AG1073" s="19">
        <f t="shared" si="235"/>
        <v>83011.5</v>
      </c>
      <c r="AH1073" s="19">
        <f t="shared" si="236"/>
        <v>5031</v>
      </c>
      <c r="AI1073" s="19">
        <f t="shared" si="237"/>
        <v>77980.5</v>
      </c>
      <c r="AJ1073" s="19">
        <f t="shared" si="238"/>
        <v>5031</v>
      </c>
      <c r="AK1073" s="20">
        <f t="shared" si="239"/>
        <v>72949.5</v>
      </c>
    </row>
    <row r="1074" spans="2:37" s="3" customFormat="1" ht="53.25" hidden="1" customHeight="1" outlineLevel="1" x14ac:dyDescent="0.2">
      <c r="B1074" s="15" t="s">
        <v>1410</v>
      </c>
      <c r="C1074" s="16" t="s">
        <v>44</v>
      </c>
      <c r="D1074" s="17">
        <v>240</v>
      </c>
      <c r="E1074" s="10" t="s">
        <v>973</v>
      </c>
      <c r="F1074" s="10" t="s">
        <v>81</v>
      </c>
      <c r="G1074" s="36">
        <v>826</v>
      </c>
      <c r="H1074" s="18">
        <f>IFERROR(INDEX(#REF!,MATCH(G1074,#REF!,0)),G1074)</f>
        <v>826</v>
      </c>
      <c r="I1074" s="11"/>
      <c r="J1074" s="11" t="s">
        <v>1221</v>
      </c>
      <c r="K1074" s="11"/>
      <c r="L1074" s="11" t="s">
        <v>1211</v>
      </c>
      <c r="M1074" s="11"/>
      <c r="N1074" s="19">
        <v>100350</v>
      </c>
      <c r="O1074" s="19">
        <v>100350</v>
      </c>
      <c r="P1074" s="11"/>
      <c r="Q1074" s="11"/>
      <c r="R1074" s="13">
        <f t="shared" si="228"/>
        <v>0</v>
      </c>
      <c r="S1074" s="19">
        <v>100350</v>
      </c>
      <c r="T1074" s="22">
        <v>418.13</v>
      </c>
      <c r="U1074" s="11"/>
      <c r="V1074" s="19">
        <v>100350</v>
      </c>
      <c r="W1074" s="22">
        <v>418.13</v>
      </c>
      <c r="X1074" s="19">
        <v>99931.87</v>
      </c>
      <c r="Y1074" s="19">
        <f t="shared" si="229"/>
        <v>418.125</v>
      </c>
      <c r="Z1074" s="19">
        <f t="shared" si="226"/>
        <v>2508.7550000000001</v>
      </c>
      <c r="AA1074" s="19">
        <f t="shared" si="227"/>
        <v>97841.244999999995</v>
      </c>
      <c r="AB1074" s="19">
        <f t="shared" si="230"/>
        <v>5017.5</v>
      </c>
      <c r="AC1074" s="19">
        <f t="shared" si="231"/>
        <v>92823.744999999995</v>
      </c>
      <c r="AD1074" s="19">
        <f t="shared" si="232"/>
        <v>5017.5</v>
      </c>
      <c r="AE1074" s="19">
        <f t="shared" si="233"/>
        <v>87806.244999999995</v>
      </c>
      <c r="AF1074" s="19">
        <f t="shared" si="234"/>
        <v>5017.5</v>
      </c>
      <c r="AG1074" s="19">
        <f t="shared" si="235"/>
        <v>82788.744999999995</v>
      </c>
      <c r="AH1074" s="19">
        <f t="shared" si="236"/>
        <v>5017.5</v>
      </c>
      <c r="AI1074" s="19">
        <f t="shared" si="237"/>
        <v>77771.244999999995</v>
      </c>
      <c r="AJ1074" s="19">
        <f t="shared" si="238"/>
        <v>5017.5</v>
      </c>
      <c r="AK1074" s="20">
        <f t="shared" si="239"/>
        <v>72753.744999999995</v>
      </c>
    </row>
    <row r="1075" spans="2:37" s="3" customFormat="1" ht="53.25" hidden="1" customHeight="1" outlineLevel="1" x14ac:dyDescent="0.2">
      <c r="B1075" s="15" t="s">
        <v>1411</v>
      </c>
      <c r="C1075" s="16" t="s">
        <v>44</v>
      </c>
      <c r="D1075" s="17">
        <v>240</v>
      </c>
      <c r="E1075" s="10" t="s">
        <v>973</v>
      </c>
      <c r="F1075" s="10" t="s">
        <v>81</v>
      </c>
      <c r="G1075" s="36">
        <v>787</v>
      </c>
      <c r="H1075" s="18">
        <f>IFERROR(INDEX(#REF!,MATCH(G1075,#REF!,0)),G1075)</f>
        <v>787</v>
      </c>
      <c r="I1075" s="11"/>
      <c r="J1075" s="11" t="s">
        <v>1221</v>
      </c>
      <c r="K1075" s="11"/>
      <c r="L1075" s="11" t="s">
        <v>1211</v>
      </c>
      <c r="M1075" s="11"/>
      <c r="N1075" s="19">
        <v>101600</v>
      </c>
      <c r="O1075" s="19">
        <v>101600</v>
      </c>
      <c r="P1075" s="11"/>
      <c r="Q1075" s="11"/>
      <c r="R1075" s="13">
        <f t="shared" si="228"/>
        <v>0</v>
      </c>
      <c r="S1075" s="19">
        <v>101600</v>
      </c>
      <c r="T1075" s="22">
        <v>423.33</v>
      </c>
      <c r="U1075" s="11"/>
      <c r="V1075" s="19">
        <v>101600</v>
      </c>
      <c r="W1075" s="22">
        <v>423.33</v>
      </c>
      <c r="X1075" s="19">
        <v>101176.67</v>
      </c>
      <c r="Y1075" s="19">
        <f t="shared" si="229"/>
        <v>423.33333333333331</v>
      </c>
      <c r="Z1075" s="19">
        <f t="shared" si="226"/>
        <v>2539.9966666666664</v>
      </c>
      <c r="AA1075" s="19">
        <f t="shared" si="227"/>
        <v>99060.003333333327</v>
      </c>
      <c r="AB1075" s="19">
        <f t="shared" si="230"/>
        <v>5080</v>
      </c>
      <c r="AC1075" s="19">
        <f t="shared" si="231"/>
        <v>93980.003333333327</v>
      </c>
      <c r="AD1075" s="19">
        <f t="shared" si="232"/>
        <v>5080</v>
      </c>
      <c r="AE1075" s="19">
        <f t="shared" si="233"/>
        <v>88900.003333333327</v>
      </c>
      <c r="AF1075" s="19">
        <f t="shared" si="234"/>
        <v>5080</v>
      </c>
      <c r="AG1075" s="19">
        <f t="shared" si="235"/>
        <v>83820.003333333327</v>
      </c>
      <c r="AH1075" s="19">
        <f t="shared" si="236"/>
        <v>5080</v>
      </c>
      <c r="AI1075" s="19">
        <f t="shared" si="237"/>
        <v>78740.003333333327</v>
      </c>
      <c r="AJ1075" s="19">
        <f t="shared" si="238"/>
        <v>5080</v>
      </c>
      <c r="AK1075" s="20">
        <f t="shared" si="239"/>
        <v>73660.003333333327</v>
      </c>
    </row>
    <row r="1076" spans="2:37" s="3" customFormat="1" ht="53.25" hidden="1" customHeight="1" outlineLevel="1" x14ac:dyDescent="0.2">
      <c r="B1076" s="15" t="s">
        <v>1412</v>
      </c>
      <c r="C1076" s="16" t="s">
        <v>44</v>
      </c>
      <c r="D1076" s="17">
        <v>240</v>
      </c>
      <c r="E1076" s="10" t="s">
        <v>973</v>
      </c>
      <c r="F1076" s="10" t="s">
        <v>81</v>
      </c>
      <c r="G1076" s="36">
        <v>2466</v>
      </c>
      <c r="H1076" s="18">
        <f>IFERROR(INDEX(#REF!,MATCH(G1076,#REF!,0)),G1076)</f>
        <v>2466</v>
      </c>
      <c r="I1076" s="11"/>
      <c r="J1076" s="11" t="s">
        <v>1221</v>
      </c>
      <c r="K1076" s="11"/>
      <c r="L1076" s="11" t="s">
        <v>1211</v>
      </c>
      <c r="M1076" s="11"/>
      <c r="N1076" s="19">
        <v>111480</v>
      </c>
      <c r="O1076" s="19">
        <v>111480</v>
      </c>
      <c r="P1076" s="11"/>
      <c r="Q1076" s="11"/>
      <c r="R1076" s="13">
        <f t="shared" si="228"/>
        <v>0</v>
      </c>
      <c r="S1076" s="19">
        <v>111480</v>
      </c>
      <c r="T1076" s="22">
        <v>464.5</v>
      </c>
      <c r="U1076" s="11"/>
      <c r="V1076" s="19">
        <v>111480</v>
      </c>
      <c r="W1076" s="22">
        <v>464.5</v>
      </c>
      <c r="X1076" s="19">
        <v>111015.5</v>
      </c>
      <c r="Y1076" s="19">
        <f t="shared" si="229"/>
        <v>464.5</v>
      </c>
      <c r="Z1076" s="19">
        <f t="shared" si="226"/>
        <v>2787</v>
      </c>
      <c r="AA1076" s="19">
        <f t="shared" si="227"/>
        <v>108693</v>
      </c>
      <c r="AB1076" s="19">
        <f t="shared" si="230"/>
        <v>5574</v>
      </c>
      <c r="AC1076" s="19">
        <f t="shared" si="231"/>
        <v>103119</v>
      </c>
      <c r="AD1076" s="19">
        <f t="shared" si="232"/>
        <v>5574</v>
      </c>
      <c r="AE1076" s="19">
        <f t="shared" si="233"/>
        <v>97545</v>
      </c>
      <c r="AF1076" s="19">
        <f t="shared" si="234"/>
        <v>5574</v>
      </c>
      <c r="AG1076" s="19">
        <f t="shared" si="235"/>
        <v>91971</v>
      </c>
      <c r="AH1076" s="19">
        <f t="shared" si="236"/>
        <v>5574</v>
      </c>
      <c r="AI1076" s="19">
        <f t="shared" si="237"/>
        <v>86397</v>
      </c>
      <c r="AJ1076" s="19">
        <f t="shared" si="238"/>
        <v>5574</v>
      </c>
      <c r="AK1076" s="20">
        <f t="shared" si="239"/>
        <v>80823</v>
      </c>
    </row>
    <row r="1077" spans="2:37" s="3" customFormat="1" ht="53.25" hidden="1" customHeight="1" outlineLevel="1" x14ac:dyDescent="0.2">
      <c r="B1077" s="15" t="s">
        <v>1413</v>
      </c>
      <c r="C1077" s="16" t="s">
        <v>44</v>
      </c>
      <c r="D1077" s="17">
        <v>240</v>
      </c>
      <c r="E1077" s="10" t="s">
        <v>973</v>
      </c>
      <c r="F1077" s="10" t="s">
        <v>81</v>
      </c>
      <c r="G1077" s="36">
        <v>731</v>
      </c>
      <c r="H1077" s="18">
        <f>IFERROR(INDEX(#REF!,MATCH(G1077,#REF!,0)),G1077)</f>
        <v>731</v>
      </c>
      <c r="I1077" s="11"/>
      <c r="J1077" s="11" t="s">
        <v>1221</v>
      </c>
      <c r="K1077" s="11"/>
      <c r="L1077" s="11" t="s">
        <v>1211</v>
      </c>
      <c r="M1077" s="11"/>
      <c r="N1077" s="19">
        <v>100560</v>
      </c>
      <c r="O1077" s="19">
        <v>100560</v>
      </c>
      <c r="P1077" s="11"/>
      <c r="Q1077" s="11"/>
      <c r="R1077" s="13">
        <f t="shared" si="228"/>
        <v>0</v>
      </c>
      <c r="S1077" s="19">
        <v>100560</v>
      </c>
      <c r="T1077" s="22">
        <v>419</v>
      </c>
      <c r="U1077" s="11"/>
      <c r="V1077" s="19">
        <v>100560</v>
      </c>
      <c r="W1077" s="22">
        <v>419</v>
      </c>
      <c r="X1077" s="19">
        <v>100141</v>
      </c>
      <c r="Y1077" s="19">
        <f t="shared" si="229"/>
        <v>419</v>
      </c>
      <c r="Z1077" s="19">
        <f t="shared" ref="Z1077:Z1140" si="240">MIN((T1077+Y1077*5),IF((P1077-Q1077=0),X1077,(P1077-Q1077)))</f>
        <v>2514</v>
      </c>
      <c r="AA1077" s="19">
        <f t="shared" ref="AA1077:AA1140" si="241">IF(P1077=0,S1077-Z1077,P1077-Q1077-Z1077)</f>
        <v>98046</v>
      </c>
      <c r="AB1077" s="19">
        <f t="shared" si="230"/>
        <v>5028</v>
      </c>
      <c r="AC1077" s="19">
        <f t="shared" si="231"/>
        <v>93018</v>
      </c>
      <c r="AD1077" s="19">
        <f t="shared" si="232"/>
        <v>5028</v>
      </c>
      <c r="AE1077" s="19">
        <f t="shared" si="233"/>
        <v>87990</v>
      </c>
      <c r="AF1077" s="19">
        <f t="shared" si="234"/>
        <v>5028</v>
      </c>
      <c r="AG1077" s="19">
        <f t="shared" si="235"/>
        <v>82962</v>
      </c>
      <c r="AH1077" s="19">
        <f t="shared" si="236"/>
        <v>5028</v>
      </c>
      <c r="AI1077" s="19">
        <f t="shared" si="237"/>
        <v>77934</v>
      </c>
      <c r="AJ1077" s="19">
        <f t="shared" si="238"/>
        <v>5028</v>
      </c>
      <c r="AK1077" s="20">
        <f t="shared" si="239"/>
        <v>72906</v>
      </c>
    </row>
    <row r="1078" spans="2:37" s="3" customFormat="1" ht="53.25" hidden="1" customHeight="1" outlineLevel="1" x14ac:dyDescent="0.2">
      <c r="B1078" s="15" t="s">
        <v>1414</v>
      </c>
      <c r="C1078" s="16" t="s">
        <v>44</v>
      </c>
      <c r="D1078" s="17">
        <v>240</v>
      </c>
      <c r="E1078" s="10" t="s">
        <v>973</v>
      </c>
      <c r="F1078" s="10" t="s">
        <v>81</v>
      </c>
      <c r="G1078" s="21">
        <v>55439</v>
      </c>
      <c r="H1078" s="18">
        <f>IFERROR(INDEX(#REF!,MATCH(G1078,#REF!,0)),G1078)</f>
        <v>55439</v>
      </c>
      <c r="I1078" s="11"/>
      <c r="J1078" s="11" t="s">
        <v>1221</v>
      </c>
      <c r="K1078" s="11"/>
      <c r="L1078" s="11" t="s">
        <v>1211</v>
      </c>
      <c r="M1078" s="11"/>
      <c r="N1078" s="19">
        <v>104040</v>
      </c>
      <c r="O1078" s="19">
        <v>104040</v>
      </c>
      <c r="P1078" s="11"/>
      <c r="Q1078" s="11"/>
      <c r="R1078" s="13">
        <f t="shared" si="228"/>
        <v>0</v>
      </c>
      <c r="S1078" s="19">
        <v>104040</v>
      </c>
      <c r="T1078" s="22">
        <v>433.5</v>
      </c>
      <c r="U1078" s="11"/>
      <c r="V1078" s="19">
        <v>104040</v>
      </c>
      <c r="W1078" s="22">
        <v>433.5</v>
      </c>
      <c r="X1078" s="19">
        <v>103606.5</v>
      </c>
      <c r="Y1078" s="19">
        <f t="shared" si="229"/>
        <v>433.5</v>
      </c>
      <c r="Z1078" s="19">
        <f t="shared" si="240"/>
        <v>2601</v>
      </c>
      <c r="AA1078" s="19">
        <f t="shared" si="241"/>
        <v>101439</v>
      </c>
      <c r="AB1078" s="19">
        <f t="shared" si="230"/>
        <v>5202</v>
      </c>
      <c r="AC1078" s="19">
        <f t="shared" si="231"/>
        <v>96237</v>
      </c>
      <c r="AD1078" s="19">
        <f t="shared" si="232"/>
        <v>5202</v>
      </c>
      <c r="AE1078" s="19">
        <f t="shared" si="233"/>
        <v>91035</v>
      </c>
      <c r="AF1078" s="19">
        <f t="shared" si="234"/>
        <v>5202</v>
      </c>
      <c r="AG1078" s="19">
        <f t="shared" si="235"/>
        <v>85833</v>
      </c>
      <c r="AH1078" s="19">
        <f t="shared" si="236"/>
        <v>5202</v>
      </c>
      <c r="AI1078" s="19">
        <f t="shared" si="237"/>
        <v>80631</v>
      </c>
      <c r="AJ1078" s="19">
        <f t="shared" si="238"/>
        <v>5202</v>
      </c>
      <c r="AK1078" s="20">
        <f t="shared" si="239"/>
        <v>75429</v>
      </c>
    </row>
    <row r="1079" spans="2:37" s="3" customFormat="1" ht="53.25" hidden="1" customHeight="1" outlineLevel="1" x14ac:dyDescent="0.2">
      <c r="B1079" s="15" t="s">
        <v>1415</v>
      </c>
      <c r="C1079" s="16" t="s">
        <v>44</v>
      </c>
      <c r="D1079" s="17">
        <v>240</v>
      </c>
      <c r="E1079" s="10" t="s">
        <v>973</v>
      </c>
      <c r="F1079" s="10" t="s">
        <v>81</v>
      </c>
      <c r="G1079" s="36">
        <v>763</v>
      </c>
      <c r="H1079" s="18">
        <f>IFERROR(INDEX(#REF!,MATCH(G1079,#REF!,0)),G1079)</f>
        <v>763</v>
      </c>
      <c r="I1079" s="11"/>
      <c r="J1079" s="11" t="s">
        <v>1221</v>
      </c>
      <c r="K1079" s="11"/>
      <c r="L1079" s="11" t="s">
        <v>1211</v>
      </c>
      <c r="M1079" s="11"/>
      <c r="N1079" s="19">
        <v>103690</v>
      </c>
      <c r="O1079" s="19">
        <v>103690</v>
      </c>
      <c r="P1079" s="11"/>
      <c r="Q1079" s="11"/>
      <c r="R1079" s="13">
        <f t="shared" si="228"/>
        <v>0</v>
      </c>
      <c r="S1079" s="19">
        <v>103690</v>
      </c>
      <c r="T1079" s="22">
        <v>432.04</v>
      </c>
      <c r="U1079" s="11"/>
      <c r="V1079" s="19">
        <v>103690</v>
      </c>
      <c r="W1079" s="22">
        <v>432.04</v>
      </c>
      <c r="X1079" s="19">
        <v>103257.96</v>
      </c>
      <c r="Y1079" s="19">
        <f t="shared" si="229"/>
        <v>432.04166666666669</v>
      </c>
      <c r="Z1079" s="19">
        <f t="shared" si="240"/>
        <v>2592.2483333333334</v>
      </c>
      <c r="AA1079" s="19">
        <f t="shared" si="241"/>
        <v>101097.75166666666</v>
      </c>
      <c r="AB1079" s="19">
        <f t="shared" si="230"/>
        <v>5184.5</v>
      </c>
      <c r="AC1079" s="19">
        <f t="shared" si="231"/>
        <v>95913.251666666663</v>
      </c>
      <c r="AD1079" s="19">
        <f t="shared" si="232"/>
        <v>5184.5</v>
      </c>
      <c r="AE1079" s="19">
        <f t="shared" si="233"/>
        <v>90728.751666666663</v>
      </c>
      <c r="AF1079" s="19">
        <f t="shared" si="234"/>
        <v>5184.5</v>
      </c>
      <c r="AG1079" s="19">
        <f t="shared" si="235"/>
        <v>85544.251666666663</v>
      </c>
      <c r="AH1079" s="19">
        <f t="shared" si="236"/>
        <v>5184.5</v>
      </c>
      <c r="AI1079" s="19">
        <f t="shared" si="237"/>
        <v>80359.751666666663</v>
      </c>
      <c r="AJ1079" s="19">
        <f t="shared" si="238"/>
        <v>5184.5</v>
      </c>
      <c r="AK1079" s="20">
        <f t="shared" si="239"/>
        <v>75175.251666666663</v>
      </c>
    </row>
    <row r="1080" spans="2:37" s="3" customFormat="1" ht="53.25" hidden="1" customHeight="1" outlineLevel="1" x14ac:dyDescent="0.2">
      <c r="B1080" s="15" t="s">
        <v>1416</v>
      </c>
      <c r="C1080" s="16" t="s">
        <v>44</v>
      </c>
      <c r="D1080" s="17">
        <v>240</v>
      </c>
      <c r="E1080" s="10" t="s">
        <v>973</v>
      </c>
      <c r="F1080" s="10" t="s">
        <v>81</v>
      </c>
      <c r="G1080" s="36">
        <v>756</v>
      </c>
      <c r="H1080" s="18">
        <f>IFERROR(INDEX(#REF!,MATCH(G1080,#REF!,0)),G1080)</f>
        <v>756</v>
      </c>
      <c r="I1080" s="11"/>
      <c r="J1080" s="11" t="s">
        <v>1221</v>
      </c>
      <c r="K1080" s="11"/>
      <c r="L1080" s="11" t="s">
        <v>1211</v>
      </c>
      <c r="M1080" s="11"/>
      <c r="N1080" s="19">
        <v>102100</v>
      </c>
      <c r="O1080" s="19">
        <v>102100</v>
      </c>
      <c r="P1080" s="11"/>
      <c r="Q1080" s="11"/>
      <c r="R1080" s="13">
        <f t="shared" si="228"/>
        <v>0</v>
      </c>
      <c r="S1080" s="19">
        <v>102100</v>
      </c>
      <c r="T1080" s="22">
        <v>425.42</v>
      </c>
      <c r="U1080" s="11"/>
      <c r="V1080" s="19">
        <v>102100</v>
      </c>
      <c r="W1080" s="22">
        <v>425.42</v>
      </c>
      <c r="X1080" s="19">
        <v>101674.58</v>
      </c>
      <c r="Y1080" s="19">
        <f t="shared" si="229"/>
        <v>425.41666666666669</v>
      </c>
      <c r="Z1080" s="19">
        <f t="shared" si="240"/>
        <v>2552.5033333333336</v>
      </c>
      <c r="AA1080" s="19">
        <f t="shared" si="241"/>
        <v>99547.496666666673</v>
      </c>
      <c r="AB1080" s="19">
        <f t="shared" si="230"/>
        <v>5105</v>
      </c>
      <c r="AC1080" s="19">
        <f t="shared" si="231"/>
        <v>94442.496666666673</v>
      </c>
      <c r="AD1080" s="19">
        <f t="shared" si="232"/>
        <v>5105</v>
      </c>
      <c r="AE1080" s="19">
        <f t="shared" si="233"/>
        <v>89337.496666666673</v>
      </c>
      <c r="AF1080" s="19">
        <f t="shared" si="234"/>
        <v>5105</v>
      </c>
      <c r="AG1080" s="19">
        <f t="shared" si="235"/>
        <v>84232.496666666673</v>
      </c>
      <c r="AH1080" s="19">
        <f t="shared" si="236"/>
        <v>5105</v>
      </c>
      <c r="AI1080" s="19">
        <f t="shared" si="237"/>
        <v>79127.496666666673</v>
      </c>
      <c r="AJ1080" s="19">
        <f t="shared" si="238"/>
        <v>5105</v>
      </c>
      <c r="AK1080" s="20">
        <f t="shared" si="239"/>
        <v>74022.496666666673</v>
      </c>
    </row>
    <row r="1081" spans="2:37" s="3" customFormat="1" ht="53.25" hidden="1" customHeight="1" outlineLevel="1" x14ac:dyDescent="0.2">
      <c r="B1081" s="15" t="s">
        <v>1417</v>
      </c>
      <c r="C1081" s="16" t="s">
        <v>44</v>
      </c>
      <c r="D1081" s="17">
        <v>240</v>
      </c>
      <c r="E1081" s="10" t="s">
        <v>973</v>
      </c>
      <c r="F1081" s="10" t="s">
        <v>81</v>
      </c>
      <c r="G1081" s="36">
        <v>752</v>
      </c>
      <c r="H1081" s="18">
        <f>IFERROR(INDEX(#REF!,MATCH(G1081,#REF!,0)),G1081)</f>
        <v>752</v>
      </c>
      <c r="I1081" s="11"/>
      <c r="J1081" s="11" t="s">
        <v>1221</v>
      </c>
      <c r="K1081" s="11"/>
      <c r="L1081" s="11" t="s">
        <v>1211</v>
      </c>
      <c r="M1081" s="11"/>
      <c r="N1081" s="19">
        <v>110830</v>
      </c>
      <c r="O1081" s="19">
        <v>110830</v>
      </c>
      <c r="P1081" s="11"/>
      <c r="Q1081" s="11"/>
      <c r="R1081" s="13">
        <f t="shared" si="228"/>
        <v>0</v>
      </c>
      <c r="S1081" s="19">
        <v>110830</v>
      </c>
      <c r="T1081" s="22">
        <v>461.79</v>
      </c>
      <c r="U1081" s="11"/>
      <c r="V1081" s="19">
        <v>110830</v>
      </c>
      <c r="W1081" s="22">
        <v>461.79</v>
      </c>
      <c r="X1081" s="19">
        <v>110368.21</v>
      </c>
      <c r="Y1081" s="19">
        <f t="shared" si="229"/>
        <v>461.79166666666669</v>
      </c>
      <c r="Z1081" s="19">
        <f t="shared" si="240"/>
        <v>2770.7483333333334</v>
      </c>
      <c r="AA1081" s="19">
        <f t="shared" si="241"/>
        <v>108059.25166666666</v>
      </c>
      <c r="AB1081" s="19">
        <f t="shared" si="230"/>
        <v>5541.5</v>
      </c>
      <c r="AC1081" s="19">
        <f t="shared" si="231"/>
        <v>102517.75166666666</v>
      </c>
      <c r="AD1081" s="19">
        <f t="shared" si="232"/>
        <v>5541.5</v>
      </c>
      <c r="AE1081" s="19">
        <f t="shared" si="233"/>
        <v>96976.251666666663</v>
      </c>
      <c r="AF1081" s="19">
        <f t="shared" si="234"/>
        <v>5541.5</v>
      </c>
      <c r="AG1081" s="19">
        <f t="shared" si="235"/>
        <v>91434.751666666663</v>
      </c>
      <c r="AH1081" s="19">
        <f t="shared" si="236"/>
        <v>5541.5</v>
      </c>
      <c r="AI1081" s="19">
        <f t="shared" si="237"/>
        <v>85893.251666666663</v>
      </c>
      <c r="AJ1081" s="19">
        <f t="shared" si="238"/>
        <v>5541.5</v>
      </c>
      <c r="AK1081" s="20">
        <f t="shared" si="239"/>
        <v>80351.751666666663</v>
      </c>
    </row>
    <row r="1082" spans="2:37" s="3" customFormat="1" ht="53.25" hidden="1" customHeight="1" outlineLevel="1" x14ac:dyDescent="0.2">
      <c r="B1082" s="15" t="s">
        <v>1418</v>
      </c>
      <c r="C1082" s="16" t="s">
        <v>44</v>
      </c>
      <c r="D1082" s="17">
        <v>240</v>
      </c>
      <c r="E1082" s="10" t="s">
        <v>973</v>
      </c>
      <c r="F1082" s="10" t="s">
        <v>81</v>
      </c>
      <c r="G1082" s="36">
        <v>1029</v>
      </c>
      <c r="H1082" s="18">
        <f>IFERROR(INDEX(#REF!,MATCH(G1082,#REF!,0)),G1082)</f>
        <v>1029</v>
      </c>
      <c r="I1082" s="11"/>
      <c r="J1082" s="11" t="s">
        <v>1221</v>
      </c>
      <c r="K1082" s="11"/>
      <c r="L1082" s="11" t="s">
        <v>1211</v>
      </c>
      <c r="M1082" s="11"/>
      <c r="N1082" s="19">
        <v>348180</v>
      </c>
      <c r="O1082" s="19">
        <v>348180</v>
      </c>
      <c r="P1082" s="11"/>
      <c r="Q1082" s="11"/>
      <c r="R1082" s="13">
        <f t="shared" si="228"/>
        <v>0</v>
      </c>
      <c r="S1082" s="19">
        <v>348180</v>
      </c>
      <c r="T1082" s="19">
        <v>1450.75</v>
      </c>
      <c r="U1082" s="11"/>
      <c r="V1082" s="19">
        <v>348180</v>
      </c>
      <c r="W1082" s="19">
        <v>1450.75</v>
      </c>
      <c r="X1082" s="19">
        <v>346729.25</v>
      </c>
      <c r="Y1082" s="19">
        <f t="shared" si="229"/>
        <v>1450.75</v>
      </c>
      <c r="Z1082" s="19">
        <f t="shared" si="240"/>
        <v>8704.5</v>
      </c>
      <c r="AA1082" s="19">
        <f t="shared" si="241"/>
        <v>339475.5</v>
      </c>
      <c r="AB1082" s="19">
        <f t="shared" si="230"/>
        <v>17409</v>
      </c>
      <c r="AC1082" s="19">
        <f t="shared" si="231"/>
        <v>322066.5</v>
      </c>
      <c r="AD1082" s="19">
        <f t="shared" si="232"/>
        <v>17409</v>
      </c>
      <c r="AE1082" s="19">
        <f t="shared" si="233"/>
        <v>304657.5</v>
      </c>
      <c r="AF1082" s="19">
        <f t="shared" si="234"/>
        <v>17409</v>
      </c>
      <c r="AG1082" s="19">
        <f t="shared" si="235"/>
        <v>287248.5</v>
      </c>
      <c r="AH1082" s="19">
        <f t="shared" si="236"/>
        <v>17409</v>
      </c>
      <c r="AI1082" s="19">
        <f t="shared" si="237"/>
        <v>269839.5</v>
      </c>
      <c r="AJ1082" s="19">
        <f t="shared" si="238"/>
        <v>17409</v>
      </c>
      <c r="AK1082" s="20">
        <f t="shared" si="239"/>
        <v>252430.5</v>
      </c>
    </row>
    <row r="1083" spans="2:37" s="3" customFormat="1" ht="53.25" hidden="1" customHeight="1" outlineLevel="1" x14ac:dyDescent="0.2">
      <c r="B1083" s="15" t="s">
        <v>1419</v>
      </c>
      <c r="C1083" s="16" t="s">
        <v>44</v>
      </c>
      <c r="D1083" s="17">
        <v>240</v>
      </c>
      <c r="E1083" s="10" t="s">
        <v>973</v>
      </c>
      <c r="F1083" s="10" t="s">
        <v>81</v>
      </c>
      <c r="G1083" s="36">
        <v>759</v>
      </c>
      <c r="H1083" s="18">
        <f>IFERROR(INDEX(#REF!,MATCH(G1083,#REF!,0)),G1083)</f>
        <v>759</v>
      </c>
      <c r="I1083" s="11"/>
      <c r="J1083" s="11" t="s">
        <v>1221</v>
      </c>
      <c r="K1083" s="11"/>
      <c r="L1083" s="11" t="s">
        <v>1211</v>
      </c>
      <c r="M1083" s="11"/>
      <c r="N1083" s="19">
        <v>104940</v>
      </c>
      <c r="O1083" s="19">
        <v>104940</v>
      </c>
      <c r="P1083" s="11"/>
      <c r="Q1083" s="11"/>
      <c r="R1083" s="13">
        <f t="shared" si="228"/>
        <v>0</v>
      </c>
      <c r="S1083" s="19">
        <v>104940</v>
      </c>
      <c r="T1083" s="22">
        <v>437.25</v>
      </c>
      <c r="U1083" s="11"/>
      <c r="V1083" s="19">
        <v>104940</v>
      </c>
      <c r="W1083" s="22">
        <v>437.25</v>
      </c>
      <c r="X1083" s="19">
        <v>104502.75</v>
      </c>
      <c r="Y1083" s="19">
        <f t="shared" si="229"/>
        <v>437.25</v>
      </c>
      <c r="Z1083" s="19">
        <f t="shared" si="240"/>
        <v>2623.5</v>
      </c>
      <c r="AA1083" s="19">
        <f t="shared" si="241"/>
        <v>102316.5</v>
      </c>
      <c r="AB1083" s="19">
        <f t="shared" si="230"/>
        <v>5247</v>
      </c>
      <c r="AC1083" s="19">
        <f t="shared" si="231"/>
        <v>97069.5</v>
      </c>
      <c r="AD1083" s="19">
        <f t="shared" si="232"/>
        <v>5247</v>
      </c>
      <c r="AE1083" s="19">
        <f t="shared" si="233"/>
        <v>91822.5</v>
      </c>
      <c r="AF1083" s="19">
        <f t="shared" si="234"/>
        <v>5247</v>
      </c>
      <c r="AG1083" s="19">
        <f t="shared" si="235"/>
        <v>86575.5</v>
      </c>
      <c r="AH1083" s="19">
        <f t="shared" si="236"/>
        <v>5247</v>
      </c>
      <c r="AI1083" s="19">
        <f t="shared" si="237"/>
        <v>81328.5</v>
      </c>
      <c r="AJ1083" s="19">
        <f t="shared" si="238"/>
        <v>5247</v>
      </c>
      <c r="AK1083" s="20">
        <f t="shared" si="239"/>
        <v>76081.5</v>
      </c>
    </row>
    <row r="1084" spans="2:37" s="3" customFormat="1" ht="53.25" hidden="1" customHeight="1" outlineLevel="1" x14ac:dyDescent="0.2">
      <c r="B1084" s="15" t="s">
        <v>1420</v>
      </c>
      <c r="C1084" s="16" t="s">
        <v>44</v>
      </c>
      <c r="D1084" s="17">
        <v>240</v>
      </c>
      <c r="E1084" s="10" t="s">
        <v>973</v>
      </c>
      <c r="F1084" s="10" t="s">
        <v>81</v>
      </c>
      <c r="G1084" s="36">
        <v>2468</v>
      </c>
      <c r="H1084" s="18">
        <f>IFERROR(INDEX(#REF!,MATCH(G1084,#REF!,0)),G1084)</f>
        <v>2468</v>
      </c>
      <c r="I1084" s="11"/>
      <c r="J1084" s="11" t="s">
        <v>1221</v>
      </c>
      <c r="K1084" s="11"/>
      <c r="L1084" s="11" t="s">
        <v>1211</v>
      </c>
      <c r="M1084" s="11"/>
      <c r="N1084" s="19">
        <v>130070</v>
      </c>
      <c r="O1084" s="19">
        <v>130070</v>
      </c>
      <c r="P1084" s="11"/>
      <c r="Q1084" s="11"/>
      <c r="R1084" s="13">
        <f t="shared" si="228"/>
        <v>0</v>
      </c>
      <c r="S1084" s="19">
        <v>130070</v>
      </c>
      <c r="T1084" s="22">
        <v>541.96</v>
      </c>
      <c r="U1084" s="11"/>
      <c r="V1084" s="19">
        <v>130070</v>
      </c>
      <c r="W1084" s="22">
        <v>541.96</v>
      </c>
      <c r="X1084" s="19">
        <v>129528.04</v>
      </c>
      <c r="Y1084" s="19">
        <f t="shared" si="229"/>
        <v>541.95833333333337</v>
      </c>
      <c r="Z1084" s="19">
        <f t="shared" si="240"/>
        <v>3251.751666666667</v>
      </c>
      <c r="AA1084" s="19">
        <f t="shared" si="241"/>
        <v>126818.24833333334</v>
      </c>
      <c r="AB1084" s="19">
        <f t="shared" si="230"/>
        <v>6503.5</v>
      </c>
      <c r="AC1084" s="19">
        <f t="shared" si="231"/>
        <v>120314.74833333334</v>
      </c>
      <c r="AD1084" s="19">
        <f t="shared" si="232"/>
        <v>6503.5</v>
      </c>
      <c r="AE1084" s="19">
        <f t="shared" si="233"/>
        <v>113811.24833333334</v>
      </c>
      <c r="AF1084" s="19">
        <f t="shared" si="234"/>
        <v>6503.5</v>
      </c>
      <c r="AG1084" s="19">
        <f t="shared" si="235"/>
        <v>107307.74833333334</v>
      </c>
      <c r="AH1084" s="19">
        <f t="shared" si="236"/>
        <v>6503.5</v>
      </c>
      <c r="AI1084" s="19">
        <f t="shared" si="237"/>
        <v>100804.24833333334</v>
      </c>
      <c r="AJ1084" s="19">
        <f t="shared" si="238"/>
        <v>6503.5</v>
      </c>
      <c r="AK1084" s="20">
        <f t="shared" si="239"/>
        <v>94300.748333333337</v>
      </c>
    </row>
    <row r="1085" spans="2:37" s="3" customFormat="1" ht="53.25" hidden="1" customHeight="1" outlineLevel="1" x14ac:dyDescent="0.2">
      <c r="B1085" s="15" t="s">
        <v>1421</v>
      </c>
      <c r="C1085" s="16" t="s">
        <v>44</v>
      </c>
      <c r="D1085" s="17">
        <v>240</v>
      </c>
      <c r="E1085" s="10" t="s">
        <v>973</v>
      </c>
      <c r="F1085" s="10" t="s">
        <v>81</v>
      </c>
      <c r="G1085" s="36">
        <v>2043</v>
      </c>
      <c r="H1085" s="18">
        <f>IFERROR(INDEX(#REF!,MATCH(G1085,#REF!,0)),G1085)</f>
        <v>2043</v>
      </c>
      <c r="I1085" s="11"/>
      <c r="J1085" s="11" t="s">
        <v>1221</v>
      </c>
      <c r="K1085" s="11"/>
      <c r="L1085" s="11" t="s">
        <v>1211</v>
      </c>
      <c r="M1085" s="11"/>
      <c r="N1085" s="19">
        <v>101810</v>
      </c>
      <c r="O1085" s="19">
        <v>101810</v>
      </c>
      <c r="P1085" s="11"/>
      <c r="Q1085" s="11"/>
      <c r="R1085" s="13">
        <f t="shared" si="228"/>
        <v>0</v>
      </c>
      <c r="S1085" s="19">
        <v>101810</v>
      </c>
      <c r="T1085" s="22">
        <v>424.21</v>
      </c>
      <c r="U1085" s="11"/>
      <c r="V1085" s="19">
        <v>101810</v>
      </c>
      <c r="W1085" s="22">
        <v>424.21</v>
      </c>
      <c r="X1085" s="19">
        <v>101385.79</v>
      </c>
      <c r="Y1085" s="19">
        <f t="shared" si="229"/>
        <v>424.20833333333331</v>
      </c>
      <c r="Z1085" s="19">
        <f t="shared" si="240"/>
        <v>2545.2516666666666</v>
      </c>
      <c r="AA1085" s="19">
        <f t="shared" si="241"/>
        <v>99264.748333333337</v>
      </c>
      <c r="AB1085" s="19">
        <f t="shared" si="230"/>
        <v>5090.5</v>
      </c>
      <c r="AC1085" s="19">
        <f t="shared" si="231"/>
        <v>94174.248333333337</v>
      </c>
      <c r="AD1085" s="19">
        <f t="shared" si="232"/>
        <v>5090.5</v>
      </c>
      <c r="AE1085" s="19">
        <f t="shared" si="233"/>
        <v>89083.748333333337</v>
      </c>
      <c r="AF1085" s="19">
        <f t="shared" si="234"/>
        <v>5090.5</v>
      </c>
      <c r="AG1085" s="19">
        <f t="shared" si="235"/>
        <v>83993.248333333337</v>
      </c>
      <c r="AH1085" s="19">
        <f t="shared" si="236"/>
        <v>5090.5</v>
      </c>
      <c r="AI1085" s="19">
        <f t="shared" si="237"/>
        <v>78902.748333333337</v>
      </c>
      <c r="AJ1085" s="19">
        <f t="shared" si="238"/>
        <v>5090.5</v>
      </c>
      <c r="AK1085" s="20">
        <f t="shared" si="239"/>
        <v>73812.248333333337</v>
      </c>
    </row>
    <row r="1086" spans="2:37" s="3" customFormat="1" ht="53.25" hidden="1" customHeight="1" outlineLevel="1" x14ac:dyDescent="0.2">
      <c r="B1086" s="15" t="s">
        <v>1422</v>
      </c>
      <c r="C1086" s="16" t="s">
        <v>44</v>
      </c>
      <c r="D1086" s="17">
        <v>240</v>
      </c>
      <c r="E1086" s="10" t="s">
        <v>973</v>
      </c>
      <c r="F1086" s="10" t="s">
        <v>81</v>
      </c>
      <c r="G1086" s="36">
        <v>745</v>
      </c>
      <c r="H1086" s="18">
        <f>IFERROR(INDEX(#REF!,MATCH(G1086,#REF!,0)),G1086)</f>
        <v>745</v>
      </c>
      <c r="I1086" s="11"/>
      <c r="J1086" s="11" t="s">
        <v>1221</v>
      </c>
      <c r="K1086" s="11"/>
      <c r="L1086" s="11" t="s">
        <v>1211</v>
      </c>
      <c r="M1086" s="11"/>
      <c r="N1086" s="19">
        <v>157330</v>
      </c>
      <c r="O1086" s="19">
        <v>157330</v>
      </c>
      <c r="P1086" s="11"/>
      <c r="Q1086" s="11"/>
      <c r="R1086" s="13">
        <f t="shared" si="228"/>
        <v>0</v>
      </c>
      <c r="S1086" s="19">
        <v>157330</v>
      </c>
      <c r="T1086" s="22">
        <v>655.54</v>
      </c>
      <c r="U1086" s="11"/>
      <c r="V1086" s="19">
        <v>157330</v>
      </c>
      <c r="W1086" s="22">
        <v>655.54</v>
      </c>
      <c r="X1086" s="19">
        <v>156674.46</v>
      </c>
      <c r="Y1086" s="19">
        <f t="shared" si="229"/>
        <v>655.54166666666663</v>
      </c>
      <c r="Z1086" s="19">
        <f t="shared" si="240"/>
        <v>3933.248333333333</v>
      </c>
      <c r="AA1086" s="19">
        <f t="shared" si="241"/>
        <v>153396.75166666668</v>
      </c>
      <c r="AB1086" s="19">
        <f t="shared" si="230"/>
        <v>7866.5</v>
      </c>
      <c r="AC1086" s="19">
        <f t="shared" si="231"/>
        <v>145530.25166666668</v>
      </c>
      <c r="AD1086" s="19">
        <f t="shared" si="232"/>
        <v>7866.5</v>
      </c>
      <c r="AE1086" s="19">
        <f t="shared" si="233"/>
        <v>137663.75166666668</v>
      </c>
      <c r="AF1086" s="19">
        <f t="shared" si="234"/>
        <v>7866.5</v>
      </c>
      <c r="AG1086" s="19">
        <f t="shared" si="235"/>
        <v>129797.25166666668</v>
      </c>
      <c r="AH1086" s="19">
        <f t="shared" si="236"/>
        <v>7866.5</v>
      </c>
      <c r="AI1086" s="19">
        <f t="shared" si="237"/>
        <v>121930.75166666668</v>
      </c>
      <c r="AJ1086" s="19">
        <f t="shared" si="238"/>
        <v>7866.5</v>
      </c>
      <c r="AK1086" s="20">
        <f t="shared" si="239"/>
        <v>114064.25166666668</v>
      </c>
    </row>
    <row r="1087" spans="2:37" s="3" customFormat="1" ht="53.25" hidden="1" customHeight="1" outlineLevel="1" x14ac:dyDescent="0.2">
      <c r="B1087" s="15" t="s">
        <v>1423</v>
      </c>
      <c r="C1087" s="16" t="s">
        <v>44</v>
      </c>
      <c r="D1087" s="17">
        <v>240</v>
      </c>
      <c r="E1087" s="10" t="s">
        <v>973</v>
      </c>
      <c r="F1087" s="10" t="s">
        <v>81</v>
      </c>
      <c r="G1087" s="36">
        <v>795</v>
      </c>
      <c r="H1087" s="18">
        <f>IFERROR(INDEX(#REF!,MATCH(G1087,#REF!,0)),G1087)</f>
        <v>795</v>
      </c>
      <c r="I1087" s="11"/>
      <c r="J1087" s="11" t="s">
        <v>1221</v>
      </c>
      <c r="K1087" s="11"/>
      <c r="L1087" s="11" t="s">
        <v>1211</v>
      </c>
      <c r="M1087" s="11"/>
      <c r="N1087" s="19">
        <v>103640</v>
      </c>
      <c r="O1087" s="19">
        <v>103640</v>
      </c>
      <c r="P1087" s="11"/>
      <c r="Q1087" s="11"/>
      <c r="R1087" s="13">
        <f t="shared" si="228"/>
        <v>0</v>
      </c>
      <c r="S1087" s="19">
        <v>103640</v>
      </c>
      <c r="T1087" s="22">
        <v>431.83</v>
      </c>
      <c r="U1087" s="11"/>
      <c r="V1087" s="19">
        <v>103640</v>
      </c>
      <c r="W1087" s="22">
        <v>431.83</v>
      </c>
      <c r="X1087" s="19">
        <v>103208.17</v>
      </c>
      <c r="Y1087" s="19">
        <f t="shared" si="229"/>
        <v>431.83333333333331</v>
      </c>
      <c r="Z1087" s="19">
        <f t="shared" si="240"/>
        <v>2590.9966666666664</v>
      </c>
      <c r="AA1087" s="19">
        <f t="shared" si="241"/>
        <v>101049.00333333333</v>
      </c>
      <c r="AB1087" s="19">
        <f t="shared" si="230"/>
        <v>5182</v>
      </c>
      <c r="AC1087" s="19">
        <f t="shared" si="231"/>
        <v>95867.003333333327</v>
      </c>
      <c r="AD1087" s="19">
        <f t="shared" si="232"/>
        <v>5182</v>
      </c>
      <c r="AE1087" s="19">
        <f t="shared" si="233"/>
        <v>90685.003333333327</v>
      </c>
      <c r="AF1087" s="19">
        <f t="shared" si="234"/>
        <v>5182</v>
      </c>
      <c r="AG1087" s="19">
        <f t="shared" si="235"/>
        <v>85503.003333333327</v>
      </c>
      <c r="AH1087" s="19">
        <f t="shared" si="236"/>
        <v>5182</v>
      </c>
      <c r="AI1087" s="19">
        <f t="shared" si="237"/>
        <v>80321.003333333327</v>
      </c>
      <c r="AJ1087" s="19">
        <f t="shared" si="238"/>
        <v>5182</v>
      </c>
      <c r="AK1087" s="20">
        <f t="shared" si="239"/>
        <v>75139.003333333327</v>
      </c>
    </row>
    <row r="1088" spans="2:37" s="3" customFormat="1" ht="53.25" hidden="1" customHeight="1" outlineLevel="1" x14ac:dyDescent="0.2">
      <c r="B1088" s="15" t="s">
        <v>1424</v>
      </c>
      <c r="C1088" s="16" t="s">
        <v>44</v>
      </c>
      <c r="D1088" s="17">
        <v>240</v>
      </c>
      <c r="E1088" s="10" t="s">
        <v>973</v>
      </c>
      <c r="F1088" s="10" t="s">
        <v>81</v>
      </c>
      <c r="G1088" s="36">
        <v>762</v>
      </c>
      <c r="H1088" s="18">
        <f>IFERROR(INDEX(#REF!,MATCH(G1088,#REF!,0)),G1088)</f>
        <v>762</v>
      </c>
      <c r="I1088" s="11"/>
      <c r="J1088" s="11" t="s">
        <v>1221</v>
      </c>
      <c r="K1088" s="11"/>
      <c r="L1088" s="11" t="s">
        <v>1211</v>
      </c>
      <c r="M1088" s="11"/>
      <c r="N1088" s="19">
        <v>122220</v>
      </c>
      <c r="O1088" s="19">
        <v>122220</v>
      </c>
      <c r="P1088" s="11"/>
      <c r="Q1088" s="11"/>
      <c r="R1088" s="13">
        <f t="shared" si="228"/>
        <v>0</v>
      </c>
      <c r="S1088" s="19">
        <v>122220</v>
      </c>
      <c r="T1088" s="22">
        <v>509.25</v>
      </c>
      <c r="U1088" s="11"/>
      <c r="V1088" s="19">
        <v>122220</v>
      </c>
      <c r="W1088" s="22">
        <v>509.25</v>
      </c>
      <c r="X1088" s="19">
        <v>121710.75</v>
      </c>
      <c r="Y1088" s="19">
        <f t="shared" si="229"/>
        <v>509.25</v>
      </c>
      <c r="Z1088" s="19">
        <f t="shared" si="240"/>
        <v>3055.5</v>
      </c>
      <c r="AA1088" s="19">
        <f t="shared" si="241"/>
        <v>119164.5</v>
      </c>
      <c r="AB1088" s="19">
        <f t="shared" si="230"/>
        <v>6111</v>
      </c>
      <c r="AC1088" s="19">
        <f t="shared" si="231"/>
        <v>113053.5</v>
      </c>
      <c r="AD1088" s="19">
        <f t="shared" si="232"/>
        <v>6111</v>
      </c>
      <c r="AE1088" s="19">
        <f t="shared" si="233"/>
        <v>106942.5</v>
      </c>
      <c r="AF1088" s="19">
        <f t="shared" si="234"/>
        <v>6111</v>
      </c>
      <c r="AG1088" s="19">
        <f t="shared" si="235"/>
        <v>100831.5</v>
      </c>
      <c r="AH1088" s="19">
        <f t="shared" si="236"/>
        <v>6111</v>
      </c>
      <c r="AI1088" s="19">
        <f t="shared" si="237"/>
        <v>94720.5</v>
      </c>
      <c r="AJ1088" s="19">
        <f t="shared" si="238"/>
        <v>6111</v>
      </c>
      <c r="AK1088" s="20">
        <f t="shared" si="239"/>
        <v>88609.5</v>
      </c>
    </row>
    <row r="1089" spans="2:37" s="3" customFormat="1" ht="53.25" hidden="1" customHeight="1" outlineLevel="1" x14ac:dyDescent="0.2">
      <c r="B1089" s="15" t="s">
        <v>1425</v>
      </c>
      <c r="C1089" s="16" t="s">
        <v>44</v>
      </c>
      <c r="D1089" s="17">
        <v>240</v>
      </c>
      <c r="E1089" s="10" t="s">
        <v>973</v>
      </c>
      <c r="F1089" s="10" t="s">
        <v>81</v>
      </c>
      <c r="G1089" s="21">
        <v>55504</v>
      </c>
      <c r="H1089" s="18">
        <f>IFERROR(INDEX(#REF!,MATCH(G1089,#REF!,0)),G1089)</f>
        <v>55504</v>
      </c>
      <c r="I1089" s="11"/>
      <c r="J1089" s="11" t="s">
        <v>1221</v>
      </c>
      <c r="K1089" s="11"/>
      <c r="L1089" s="11" t="s">
        <v>1211</v>
      </c>
      <c r="M1089" s="11"/>
      <c r="N1089" s="19">
        <v>461740</v>
      </c>
      <c r="O1089" s="19">
        <v>461740</v>
      </c>
      <c r="P1089" s="11"/>
      <c r="Q1089" s="11"/>
      <c r="R1089" s="13">
        <f t="shared" si="228"/>
        <v>0</v>
      </c>
      <c r="S1089" s="19">
        <v>461740</v>
      </c>
      <c r="T1089" s="19">
        <v>1923.92</v>
      </c>
      <c r="U1089" s="11"/>
      <c r="V1089" s="19">
        <v>461740</v>
      </c>
      <c r="W1089" s="19">
        <v>1923.92</v>
      </c>
      <c r="X1089" s="19">
        <v>459816.08</v>
      </c>
      <c r="Y1089" s="19">
        <f t="shared" si="229"/>
        <v>1923.9166666666667</v>
      </c>
      <c r="Z1089" s="19">
        <f t="shared" si="240"/>
        <v>11543.503333333334</v>
      </c>
      <c r="AA1089" s="19">
        <f t="shared" si="241"/>
        <v>450196.49666666664</v>
      </c>
      <c r="AB1089" s="19">
        <f t="shared" si="230"/>
        <v>23087</v>
      </c>
      <c r="AC1089" s="19">
        <f t="shared" si="231"/>
        <v>427109.49666666664</v>
      </c>
      <c r="AD1089" s="19">
        <f t="shared" si="232"/>
        <v>23087</v>
      </c>
      <c r="AE1089" s="19">
        <f t="shared" si="233"/>
        <v>404022.49666666664</v>
      </c>
      <c r="AF1089" s="19">
        <f t="shared" si="234"/>
        <v>23087</v>
      </c>
      <c r="AG1089" s="19">
        <f t="shared" si="235"/>
        <v>380935.49666666664</v>
      </c>
      <c r="AH1089" s="19">
        <f t="shared" si="236"/>
        <v>23087</v>
      </c>
      <c r="AI1089" s="19">
        <f t="shared" si="237"/>
        <v>357848.49666666664</v>
      </c>
      <c r="AJ1089" s="19">
        <f t="shared" si="238"/>
        <v>23087</v>
      </c>
      <c r="AK1089" s="20">
        <f t="shared" si="239"/>
        <v>334761.49666666664</v>
      </c>
    </row>
    <row r="1090" spans="2:37" s="3" customFormat="1" ht="53.25" hidden="1" customHeight="1" outlineLevel="1" x14ac:dyDescent="0.2">
      <c r="B1090" s="15" t="s">
        <v>1426</v>
      </c>
      <c r="C1090" s="16" t="s">
        <v>44</v>
      </c>
      <c r="D1090" s="17">
        <v>240</v>
      </c>
      <c r="E1090" s="10" t="s">
        <v>973</v>
      </c>
      <c r="F1090" s="10" t="s">
        <v>81</v>
      </c>
      <c r="G1090" s="21">
        <v>55531</v>
      </c>
      <c r="H1090" s="18">
        <f>IFERROR(INDEX(#REF!,MATCH(G1090,#REF!,0)),G1090)</f>
        <v>55531</v>
      </c>
      <c r="I1090" s="11"/>
      <c r="J1090" s="11" t="s">
        <v>1221</v>
      </c>
      <c r="K1090" s="11"/>
      <c r="L1090" s="11" t="s">
        <v>1211</v>
      </c>
      <c r="M1090" s="11"/>
      <c r="N1090" s="19">
        <v>143790</v>
      </c>
      <c r="O1090" s="19">
        <v>143790</v>
      </c>
      <c r="P1090" s="11"/>
      <c r="Q1090" s="11"/>
      <c r="R1090" s="13">
        <f t="shared" si="228"/>
        <v>0</v>
      </c>
      <c r="S1090" s="19">
        <v>143790</v>
      </c>
      <c r="T1090" s="22">
        <v>599.13</v>
      </c>
      <c r="U1090" s="11"/>
      <c r="V1090" s="19">
        <v>143790</v>
      </c>
      <c r="W1090" s="22">
        <v>599.13</v>
      </c>
      <c r="X1090" s="19">
        <v>143190.87</v>
      </c>
      <c r="Y1090" s="19">
        <f t="shared" si="229"/>
        <v>599.125</v>
      </c>
      <c r="Z1090" s="19">
        <f t="shared" si="240"/>
        <v>3594.7550000000001</v>
      </c>
      <c r="AA1090" s="19">
        <f t="shared" si="241"/>
        <v>140195.245</v>
      </c>
      <c r="AB1090" s="19">
        <f t="shared" si="230"/>
        <v>7189.5</v>
      </c>
      <c r="AC1090" s="19">
        <f t="shared" si="231"/>
        <v>133005.745</v>
      </c>
      <c r="AD1090" s="19">
        <f t="shared" si="232"/>
        <v>7189.5</v>
      </c>
      <c r="AE1090" s="19">
        <f t="shared" si="233"/>
        <v>125816.245</v>
      </c>
      <c r="AF1090" s="19">
        <f t="shared" si="234"/>
        <v>7189.5</v>
      </c>
      <c r="AG1090" s="19">
        <f t="shared" si="235"/>
        <v>118626.745</v>
      </c>
      <c r="AH1090" s="19">
        <f t="shared" si="236"/>
        <v>7189.5</v>
      </c>
      <c r="AI1090" s="19">
        <f t="shared" si="237"/>
        <v>111437.245</v>
      </c>
      <c r="AJ1090" s="19">
        <f t="shared" si="238"/>
        <v>7189.5</v>
      </c>
      <c r="AK1090" s="20">
        <f t="shared" si="239"/>
        <v>104247.745</v>
      </c>
    </row>
    <row r="1091" spans="2:37" s="3" customFormat="1" ht="53.25" hidden="1" customHeight="1" outlineLevel="1" x14ac:dyDescent="0.2">
      <c r="B1091" s="15" t="s">
        <v>1427</v>
      </c>
      <c r="C1091" s="16" t="s">
        <v>44</v>
      </c>
      <c r="D1091" s="17">
        <v>240</v>
      </c>
      <c r="E1091" s="10" t="s">
        <v>973</v>
      </c>
      <c r="F1091" s="10" t="s">
        <v>81</v>
      </c>
      <c r="G1091" s="36">
        <v>238</v>
      </c>
      <c r="H1091" s="18">
        <f>IFERROR(INDEX(#REF!,MATCH(G1091,#REF!,0)),G1091)</f>
        <v>238</v>
      </c>
      <c r="I1091" s="11"/>
      <c r="J1091" s="11" t="s">
        <v>1221</v>
      </c>
      <c r="K1091" s="11"/>
      <c r="L1091" s="11" t="s">
        <v>1211</v>
      </c>
      <c r="M1091" s="11"/>
      <c r="N1091" s="19">
        <v>100590</v>
      </c>
      <c r="O1091" s="19">
        <v>100590</v>
      </c>
      <c r="P1091" s="11"/>
      <c r="Q1091" s="11"/>
      <c r="R1091" s="13">
        <f t="shared" si="228"/>
        <v>0</v>
      </c>
      <c r="S1091" s="19">
        <v>100590</v>
      </c>
      <c r="T1091" s="22">
        <v>419.13</v>
      </c>
      <c r="U1091" s="11"/>
      <c r="V1091" s="19">
        <v>100590</v>
      </c>
      <c r="W1091" s="22">
        <v>419.13</v>
      </c>
      <c r="X1091" s="19">
        <v>100170.87</v>
      </c>
      <c r="Y1091" s="19">
        <f t="shared" si="229"/>
        <v>419.125</v>
      </c>
      <c r="Z1091" s="19">
        <f t="shared" si="240"/>
        <v>2514.7550000000001</v>
      </c>
      <c r="AA1091" s="19">
        <f t="shared" si="241"/>
        <v>98075.244999999995</v>
      </c>
      <c r="AB1091" s="19">
        <f t="shared" si="230"/>
        <v>5029.5</v>
      </c>
      <c r="AC1091" s="19">
        <f t="shared" si="231"/>
        <v>93045.744999999995</v>
      </c>
      <c r="AD1091" s="19">
        <f t="shared" si="232"/>
        <v>5029.5</v>
      </c>
      <c r="AE1091" s="19">
        <f t="shared" si="233"/>
        <v>88016.244999999995</v>
      </c>
      <c r="AF1091" s="19">
        <f t="shared" si="234"/>
        <v>5029.5</v>
      </c>
      <c r="AG1091" s="19">
        <f t="shared" si="235"/>
        <v>82986.744999999995</v>
      </c>
      <c r="AH1091" s="19">
        <f t="shared" si="236"/>
        <v>5029.5</v>
      </c>
      <c r="AI1091" s="19">
        <f t="shared" si="237"/>
        <v>77957.244999999995</v>
      </c>
      <c r="AJ1091" s="19">
        <f t="shared" si="238"/>
        <v>5029.5</v>
      </c>
      <c r="AK1091" s="20">
        <f t="shared" si="239"/>
        <v>72927.744999999995</v>
      </c>
    </row>
    <row r="1092" spans="2:37" s="3" customFormat="1" ht="53.25" hidden="1" customHeight="1" outlineLevel="1" x14ac:dyDescent="0.2">
      <c r="B1092" s="15" t="s">
        <v>1428</v>
      </c>
      <c r="C1092" s="16" t="s">
        <v>44</v>
      </c>
      <c r="D1092" s="17">
        <v>240</v>
      </c>
      <c r="E1092" s="10" t="s">
        <v>973</v>
      </c>
      <c r="F1092" s="10" t="s">
        <v>81</v>
      </c>
      <c r="G1092" s="36">
        <v>812</v>
      </c>
      <c r="H1092" s="18">
        <f>IFERROR(INDEX(#REF!,MATCH(G1092,#REF!,0)),G1092)</f>
        <v>812</v>
      </c>
      <c r="I1092" s="11"/>
      <c r="J1092" s="11" t="s">
        <v>1221</v>
      </c>
      <c r="K1092" s="11"/>
      <c r="L1092" s="11" t="s">
        <v>1211</v>
      </c>
      <c r="M1092" s="11"/>
      <c r="N1092" s="19">
        <v>101340</v>
      </c>
      <c r="O1092" s="19">
        <v>101340</v>
      </c>
      <c r="P1092" s="11"/>
      <c r="Q1092" s="11"/>
      <c r="R1092" s="13">
        <f t="shared" si="228"/>
        <v>0</v>
      </c>
      <c r="S1092" s="19">
        <v>101340</v>
      </c>
      <c r="T1092" s="22">
        <v>422.25</v>
      </c>
      <c r="U1092" s="11"/>
      <c r="V1092" s="19">
        <v>101340</v>
      </c>
      <c r="W1092" s="22">
        <v>422.25</v>
      </c>
      <c r="X1092" s="19">
        <v>100917.75</v>
      </c>
      <c r="Y1092" s="19">
        <f t="shared" si="229"/>
        <v>422.25</v>
      </c>
      <c r="Z1092" s="19">
        <f t="shared" si="240"/>
        <v>2533.5</v>
      </c>
      <c r="AA1092" s="19">
        <f t="shared" si="241"/>
        <v>98806.5</v>
      </c>
      <c r="AB1092" s="19">
        <f t="shared" si="230"/>
        <v>5067</v>
      </c>
      <c r="AC1092" s="19">
        <f t="shared" si="231"/>
        <v>93739.5</v>
      </c>
      <c r="AD1092" s="19">
        <f t="shared" si="232"/>
        <v>5067</v>
      </c>
      <c r="AE1092" s="19">
        <f t="shared" si="233"/>
        <v>88672.5</v>
      </c>
      <c r="AF1092" s="19">
        <f t="shared" si="234"/>
        <v>5067</v>
      </c>
      <c r="AG1092" s="19">
        <f t="shared" si="235"/>
        <v>83605.5</v>
      </c>
      <c r="AH1092" s="19">
        <f t="shared" si="236"/>
        <v>5067</v>
      </c>
      <c r="AI1092" s="19">
        <f t="shared" si="237"/>
        <v>78538.5</v>
      </c>
      <c r="AJ1092" s="19">
        <f t="shared" si="238"/>
        <v>5067</v>
      </c>
      <c r="AK1092" s="20">
        <f t="shared" si="239"/>
        <v>73471.5</v>
      </c>
    </row>
    <row r="1093" spans="2:37" s="3" customFormat="1" ht="53.25" hidden="1" customHeight="1" outlineLevel="1" x14ac:dyDescent="0.2">
      <c r="B1093" s="15" t="s">
        <v>1429</v>
      </c>
      <c r="C1093" s="16" t="s">
        <v>44</v>
      </c>
      <c r="D1093" s="17">
        <v>240</v>
      </c>
      <c r="E1093" s="10" t="s">
        <v>973</v>
      </c>
      <c r="F1093" s="10" t="s">
        <v>81</v>
      </c>
      <c r="G1093" s="36">
        <v>728</v>
      </c>
      <c r="H1093" s="18">
        <f>IFERROR(INDEX(#REF!,MATCH(G1093,#REF!,0)),G1093)</f>
        <v>728</v>
      </c>
      <c r="I1093" s="11"/>
      <c r="J1093" s="11" t="s">
        <v>1221</v>
      </c>
      <c r="K1093" s="11"/>
      <c r="L1093" s="11" t="s">
        <v>1211</v>
      </c>
      <c r="M1093" s="11"/>
      <c r="N1093" s="19">
        <v>137260</v>
      </c>
      <c r="O1093" s="19">
        <v>137260</v>
      </c>
      <c r="P1093" s="11"/>
      <c r="Q1093" s="11"/>
      <c r="R1093" s="13">
        <f t="shared" si="228"/>
        <v>0</v>
      </c>
      <c r="S1093" s="19">
        <v>137260</v>
      </c>
      <c r="T1093" s="22">
        <v>571.91999999999996</v>
      </c>
      <c r="U1093" s="11"/>
      <c r="V1093" s="19">
        <v>137260</v>
      </c>
      <c r="W1093" s="22">
        <v>571.91999999999996</v>
      </c>
      <c r="X1093" s="19">
        <v>136688.07999999999</v>
      </c>
      <c r="Y1093" s="19">
        <f t="shared" si="229"/>
        <v>571.91666666666663</v>
      </c>
      <c r="Z1093" s="19">
        <f t="shared" si="240"/>
        <v>3431.5033333333331</v>
      </c>
      <c r="AA1093" s="19">
        <f t="shared" si="241"/>
        <v>133828.49666666667</v>
      </c>
      <c r="AB1093" s="19">
        <f t="shared" si="230"/>
        <v>6863</v>
      </c>
      <c r="AC1093" s="19">
        <f t="shared" si="231"/>
        <v>126965.49666666667</v>
      </c>
      <c r="AD1093" s="19">
        <f t="shared" si="232"/>
        <v>6863</v>
      </c>
      <c r="AE1093" s="19">
        <f t="shared" si="233"/>
        <v>120102.49666666667</v>
      </c>
      <c r="AF1093" s="19">
        <f t="shared" si="234"/>
        <v>6863</v>
      </c>
      <c r="AG1093" s="19">
        <f t="shared" si="235"/>
        <v>113239.49666666667</v>
      </c>
      <c r="AH1093" s="19">
        <f t="shared" si="236"/>
        <v>6863</v>
      </c>
      <c r="AI1093" s="19">
        <f t="shared" si="237"/>
        <v>106376.49666666667</v>
      </c>
      <c r="AJ1093" s="19">
        <f t="shared" si="238"/>
        <v>6863</v>
      </c>
      <c r="AK1093" s="20">
        <f t="shared" si="239"/>
        <v>99513.496666666673</v>
      </c>
    </row>
    <row r="1094" spans="2:37" s="3" customFormat="1" ht="53.25" hidden="1" customHeight="1" outlineLevel="1" x14ac:dyDescent="0.2">
      <c r="B1094" s="15" t="s">
        <v>1430</v>
      </c>
      <c r="C1094" s="16" t="s">
        <v>44</v>
      </c>
      <c r="D1094" s="17">
        <v>240</v>
      </c>
      <c r="E1094" s="10" t="s">
        <v>973</v>
      </c>
      <c r="F1094" s="10" t="s">
        <v>81</v>
      </c>
      <c r="G1094" s="36">
        <v>754</v>
      </c>
      <c r="H1094" s="18">
        <f>IFERROR(INDEX(#REF!,MATCH(G1094,#REF!,0)),G1094)</f>
        <v>754</v>
      </c>
      <c r="I1094" s="11"/>
      <c r="J1094" s="11" t="s">
        <v>1221</v>
      </c>
      <c r="K1094" s="11"/>
      <c r="L1094" s="11" t="s">
        <v>1211</v>
      </c>
      <c r="M1094" s="11"/>
      <c r="N1094" s="19">
        <v>100350</v>
      </c>
      <c r="O1094" s="19">
        <v>100350</v>
      </c>
      <c r="P1094" s="11"/>
      <c r="Q1094" s="11"/>
      <c r="R1094" s="13">
        <f t="shared" si="228"/>
        <v>0</v>
      </c>
      <c r="S1094" s="19">
        <v>100350</v>
      </c>
      <c r="T1094" s="22">
        <v>418.13</v>
      </c>
      <c r="U1094" s="11"/>
      <c r="V1094" s="19">
        <v>100350</v>
      </c>
      <c r="W1094" s="22">
        <v>418.13</v>
      </c>
      <c r="X1094" s="19">
        <v>99931.87</v>
      </c>
      <c r="Y1094" s="19">
        <f t="shared" si="229"/>
        <v>418.125</v>
      </c>
      <c r="Z1094" s="19">
        <f t="shared" si="240"/>
        <v>2508.7550000000001</v>
      </c>
      <c r="AA1094" s="19">
        <f t="shared" si="241"/>
        <v>97841.244999999995</v>
      </c>
      <c r="AB1094" s="19">
        <f t="shared" si="230"/>
        <v>5017.5</v>
      </c>
      <c r="AC1094" s="19">
        <f t="shared" si="231"/>
        <v>92823.744999999995</v>
      </c>
      <c r="AD1094" s="19">
        <f t="shared" si="232"/>
        <v>5017.5</v>
      </c>
      <c r="AE1094" s="19">
        <f t="shared" si="233"/>
        <v>87806.244999999995</v>
      </c>
      <c r="AF1094" s="19">
        <f t="shared" si="234"/>
        <v>5017.5</v>
      </c>
      <c r="AG1094" s="19">
        <f t="shared" si="235"/>
        <v>82788.744999999995</v>
      </c>
      <c r="AH1094" s="19">
        <f t="shared" si="236"/>
        <v>5017.5</v>
      </c>
      <c r="AI1094" s="19">
        <f t="shared" si="237"/>
        <v>77771.244999999995</v>
      </c>
      <c r="AJ1094" s="19">
        <f t="shared" si="238"/>
        <v>5017.5</v>
      </c>
      <c r="AK1094" s="20">
        <f t="shared" si="239"/>
        <v>72753.744999999995</v>
      </c>
    </row>
    <row r="1095" spans="2:37" s="3" customFormat="1" ht="53.25" hidden="1" customHeight="1" outlineLevel="1" x14ac:dyDescent="0.2">
      <c r="B1095" s="15" t="s">
        <v>1431</v>
      </c>
      <c r="C1095" s="16" t="s">
        <v>44</v>
      </c>
      <c r="D1095" s="17">
        <v>240</v>
      </c>
      <c r="E1095" s="10" t="s">
        <v>973</v>
      </c>
      <c r="F1095" s="10" t="s">
        <v>81</v>
      </c>
      <c r="G1095" s="36">
        <v>780</v>
      </c>
      <c r="H1095" s="18">
        <f>IFERROR(INDEX(#REF!,MATCH(G1095,#REF!,0)),G1095)</f>
        <v>780</v>
      </c>
      <c r="I1095" s="11"/>
      <c r="J1095" s="11" t="s">
        <v>1221</v>
      </c>
      <c r="K1095" s="11"/>
      <c r="L1095" s="11" t="s">
        <v>1211</v>
      </c>
      <c r="M1095" s="11"/>
      <c r="N1095" s="19">
        <v>107870</v>
      </c>
      <c r="O1095" s="19">
        <v>107870</v>
      </c>
      <c r="P1095" s="11"/>
      <c r="Q1095" s="11"/>
      <c r="R1095" s="13">
        <f t="shared" si="228"/>
        <v>0</v>
      </c>
      <c r="S1095" s="19">
        <v>107870</v>
      </c>
      <c r="T1095" s="22">
        <v>449.46</v>
      </c>
      <c r="U1095" s="11"/>
      <c r="V1095" s="19">
        <v>107870</v>
      </c>
      <c r="W1095" s="22">
        <v>449.46</v>
      </c>
      <c r="X1095" s="19">
        <v>107420.54</v>
      </c>
      <c r="Y1095" s="19">
        <f t="shared" si="229"/>
        <v>449.45833333333331</v>
      </c>
      <c r="Z1095" s="19">
        <f t="shared" si="240"/>
        <v>2696.7516666666666</v>
      </c>
      <c r="AA1095" s="19">
        <f t="shared" si="241"/>
        <v>105173.24833333334</v>
      </c>
      <c r="AB1095" s="19">
        <f t="shared" si="230"/>
        <v>5393.5</v>
      </c>
      <c r="AC1095" s="19">
        <f t="shared" si="231"/>
        <v>99779.748333333337</v>
      </c>
      <c r="AD1095" s="19">
        <f t="shared" si="232"/>
        <v>5393.5</v>
      </c>
      <c r="AE1095" s="19">
        <f t="shared" si="233"/>
        <v>94386.248333333337</v>
      </c>
      <c r="AF1095" s="19">
        <f t="shared" si="234"/>
        <v>5393.5</v>
      </c>
      <c r="AG1095" s="19">
        <f t="shared" si="235"/>
        <v>88992.748333333337</v>
      </c>
      <c r="AH1095" s="19">
        <f t="shared" si="236"/>
        <v>5393.5</v>
      </c>
      <c r="AI1095" s="19">
        <f t="shared" si="237"/>
        <v>83599.248333333337</v>
      </c>
      <c r="AJ1095" s="19">
        <f t="shared" si="238"/>
        <v>5393.5</v>
      </c>
      <c r="AK1095" s="20">
        <f t="shared" si="239"/>
        <v>78205.748333333337</v>
      </c>
    </row>
    <row r="1096" spans="2:37" s="3" customFormat="1" ht="53.25" hidden="1" customHeight="1" outlineLevel="1" x14ac:dyDescent="0.2">
      <c r="B1096" s="15" t="s">
        <v>1432</v>
      </c>
      <c r="C1096" s="16" t="s">
        <v>44</v>
      </c>
      <c r="D1096" s="17">
        <v>240</v>
      </c>
      <c r="E1096" s="10" t="s">
        <v>973</v>
      </c>
      <c r="F1096" s="10" t="s">
        <v>81</v>
      </c>
      <c r="G1096" s="36">
        <v>744</v>
      </c>
      <c r="H1096" s="18">
        <f>IFERROR(INDEX(#REF!,MATCH(G1096,#REF!,0)),G1096)</f>
        <v>744</v>
      </c>
      <c r="I1096" s="11"/>
      <c r="J1096" s="11" t="s">
        <v>1221</v>
      </c>
      <c r="K1096" s="11"/>
      <c r="L1096" s="11" t="s">
        <v>1211</v>
      </c>
      <c r="M1096" s="11"/>
      <c r="N1096" s="19">
        <v>101830</v>
      </c>
      <c r="O1096" s="19">
        <v>101830</v>
      </c>
      <c r="P1096" s="11"/>
      <c r="Q1096" s="11"/>
      <c r="R1096" s="13">
        <f t="shared" si="228"/>
        <v>0</v>
      </c>
      <c r="S1096" s="19">
        <v>101830</v>
      </c>
      <c r="T1096" s="22">
        <v>424.29</v>
      </c>
      <c r="U1096" s="11"/>
      <c r="V1096" s="19">
        <v>101830</v>
      </c>
      <c r="W1096" s="22">
        <v>424.29</v>
      </c>
      <c r="X1096" s="19">
        <v>101405.71</v>
      </c>
      <c r="Y1096" s="19">
        <f t="shared" si="229"/>
        <v>424.29166666666669</v>
      </c>
      <c r="Z1096" s="19">
        <f t="shared" si="240"/>
        <v>2545.7483333333334</v>
      </c>
      <c r="AA1096" s="19">
        <f t="shared" si="241"/>
        <v>99284.251666666663</v>
      </c>
      <c r="AB1096" s="19">
        <f t="shared" si="230"/>
        <v>5091.5</v>
      </c>
      <c r="AC1096" s="19">
        <f t="shared" si="231"/>
        <v>94192.751666666663</v>
      </c>
      <c r="AD1096" s="19">
        <f t="shared" si="232"/>
        <v>5091.5</v>
      </c>
      <c r="AE1096" s="19">
        <f t="shared" si="233"/>
        <v>89101.251666666663</v>
      </c>
      <c r="AF1096" s="19">
        <f t="shared" si="234"/>
        <v>5091.5</v>
      </c>
      <c r="AG1096" s="19">
        <f t="shared" si="235"/>
        <v>84009.751666666663</v>
      </c>
      <c r="AH1096" s="19">
        <f t="shared" si="236"/>
        <v>5091.5</v>
      </c>
      <c r="AI1096" s="19">
        <f t="shared" si="237"/>
        <v>78918.251666666663</v>
      </c>
      <c r="AJ1096" s="19">
        <f t="shared" si="238"/>
        <v>5091.5</v>
      </c>
      <c r="AK1096" s="20">
        <f t="shared" si="239"/>
        <v>73826.751666666663</v>
      </c>
    </row>
    <row r="1097" spans="2:37" s="3" customFormat="1" ht="53.25" hidden="1" customHeight="1" outlineLevel="1" x14ac:dyDescent="0.2">
      <c r="B1097" s="15" t="s">
        <v>1433</v>
      </c>
      <c r="C1097" s="16" t="s">
        <v>44</v>
      </c>
      <c r="D1097" s="17">
        <v>240</v>
      </c>
      <c r="E1097" s="10" t="s">
        <v>973</v>
      </c>
      <c r="F1097" s="10" t="s">
        <v>81</v>
      </c>
      <c r="G1097" s="36">
        <v>746</v>
      </c>
      <c r="H1097" s="18">
        <f>IFERROR(INDEX(#REF!,MATCH(G1097,#REF!,0)),G1097)</f>
        <v>746</v>
      </c>
      <c r="I1097" s="11"/>
      <c r="J1097" s="11" t="s">
        <v>1221</v>
      </c>
      <c r="K1097" s="11"/>
      <c r="L1097" s="11" t="s">
        <v>1211</v>
      </c>
      <c r="M1097" s="11"/>
      <c r="N1097" s="19">
        <v>104240</v>
      </c>
      <c r="O1097" s="19">
        <v>104240</v>
      </c>
      <c r="P1097" s="11"/>
      <c r="Q1097" s="11"/>
      <c r="R1097" s="13">
        <f t="shared" si="228"/>
        <v>0</v>
      </c>
      <c r="S1097" s="19">
        <v>104240</v>
      </c>
      <c r="T1097" s="22">
        <v>434.33</v>
      </c>
      <c r="U1097" s="11"/>
      <c r="V1097" s="19">
        <v>104240</v>
      </c>
      <c r="W1097" s="22">
        <v>434.33</v>
      </c>
      <c r="X1097" s="19">
        <v>103805.67</v>
      </c>
      <c r="Y1097" s="19">
        <f t="shared" si="229"/>
        <v>434.33333333333331</v>
      </c>
      <c r="Z1097" s="19">
        <f t="shared" si="240"/>
        <v>2605.9966666666664</v>
      </c>
      <c r="AA1097" s="19">
        <f t="shared" si="241"/>
        <v>101634.00333333333</v>
      </c>
      <c r="AB1097" s="19">
        <f t="shared" si="230"/>
        <v>5212</v>
      </c>
      <c r="AC1097" s="19">
        <f t="shared" si="231"/>
        <v>96422.003333333327</v>
      </c>
      <c r="AD1097" s="19">
        <f t="shared" si="232"/>
        <v>5212</v>
      </c>
      <c r="AE1097" s="19">
        <f t="shared" si="233"/>
        <v>91210.003333333327</v>
      </c>
      <c r="AF1097" s="19">
        <f t="shared" si="234"/>
        <v>5212</v>
      </c>
      <c r="AG1097" s="19">
        <f t="shared" si="235"/>
        <v>85998.003333333327</v>
      </c>
      <c r="AH1097" s="19">
        <f t="shared" si="236"/>
        <v>5212</v>
      </c>
      <c r="AI1097" s="19">
        <f t="shared" si="237"/>
        <v>80786.003333333327</v>
      </c>
      <c r="AJ1097" s="19">
        <f t="shared" si="238"/>
        <v>5212</v>
      </c>
      <c r="AK1097" s="20">
        <f t="shared" si="239"/>
        <v>75574.003333333327</v>
      </c>
    </row>
    <row r="1098" spans="2:37" s="3" customFormat="1" ht="53.25" hidden="1" customHeight="1" outlineLevel="1" x14ac:dyDescent="0.2">
      <c r="B1098" s="15" t="s">
        <v>1434</v>
      </c>
      <c r="C1098" s="16" t="s">
        <v>44</v>
      </c>
      <c r="D1098" s="17">
        <v>240</v>
      </c>
      <c r="E1098" s="10" t="s">
        <v>973</v>
      </c>
      <c r="F1098" s="10" t="s">
        <v>81</v>
      </c>
      <c r="G1098" s="36">
        <v>737</v>
      </c>
      <c r="H1098" s="18">
        <f>IFERROR(INDEX(#REF!,MATCH(G1098,#REF!,0)),G1098)</f>
        <v>737</v>
      </c>
      <c r="I1098" s="11"/>
      <c r="J1098" s="11" t="s">
        <v>1221</v>
      </c>
      <c r="K1098" s="11"/>
      <c r="L1098" s="11" t="s">
        <v>1211</v>
      </c>
      <c r="M1098" s="11"/>
      <c r="N1098" s="19">
        <v>109920</v>
      </c>
      <c r="O1098" s="19">
        <v>109920</v>
      </c>
      <c r="P1098" s="11"/>
      <c r="Q1098" s="11"/>
      <c r="R1098" s="13">
        <f t="shared" si="228"/>
        <v>0</v>
      </c>
      <c r="S1098" s="19">
        <v>109920</v>
      </c>
      <c r="T1098" s="22">
        <v>458</v>
      </c>
      <c r="U1098" s="11"/>
      <c r="V1098" s="19">
        <v>109920</v>
      </c>
      <c r="W1098" s="22">
        <v>458</v>
      </c>
      <c r="X1098" s="19">
        <v>109462</v>
      </c>
      <c r="Y1098" s="19">
        <f t="shared" si="229"/>
        <v>458</v>
      </c>
      <c r="Z1098" s="19">
        <f t="shared" si="240"/>
        <v>2748</v>
      </c>
      <c r="AA1098" s="19">
        <f t="shared" si="241"/>
        <v>107172</v>
      </c>
      <c r="AB1098" s="19">
        <f t="shared" si="230"/>
        <v>5496</v>
      </c>
      <c r="AC1098" s="19">
        <f t="shared" si="231"/>
        <v>101676</v>
      </c>
      <c r="AD1098" s="19">
        <f t="shared" si="232"/>
        <v>5496</v>
      </c>
      <c r="AE1098" s="19">
        <f t="shared" si="233"/>
        <v>96180</v>
      </c>
      <c r="AF1098" s="19">
        <f t="shared" si="234"/>
        <v>5496</v>
      </c>
      <c r="AG1098" s="19">
        <f t="shared" si="235"/>
        <v>90684</v>
      </c>
      <c r="AH1098" s="19">
        <f t="shared" si="236"/>
        <v>5496</v>
      </c>
      <c r="AI1098" s="19">
        <f t="shared" si="237"/>
        <v>85188</v>
      </c>
      <c r="AJ1098" s="19">
        <f t="shared" si="238"/>
        <v>5496</v>
      </c>
      <c r="AK1098" s="20">
        <f t="shared" si="239"/>
        <v>79692</v>
      </c>
    </row>
    <row r="1099" spans="2:37" s="3" customFormat="1" ht="53.25" hidden="1" customHeight="1" outlineLevel="1" x14ac:dyDescent="0.2">
      <c r="B1099" s="15" t="s">
        <v>1435</v>
      </c>
      <c r="C1099" s="16" t="s">
        <v>44</v>
      </c>
      <c r="D1099" s="17">
        <v>240</v>
      </c>
      <c r="E1099" s="10" t="s">
        <v>973</v>
      </c>
      <c r="F1099" s="10" t="s">
        <v>81</v>
      </c>
      <c r="G1099" s="36">
        <v>757</v>
      </c>
      <c r="H1099" s="18">
        <f>IFERROR(INDEX(#REF!,MATCH(G1099,#REF!,0)),G1099)</f>
        <v>757</v>
      </c>
      <c r="I1099" s="11"/>
      <c r="J1099" s="11" t="s">
        <v>1221</v>
      </c>
      <c r="K1099" s="11"/>
      <c r="L1099" s="11" t="s">
        <v>1211</v>
      </c>
      <c r="M1099" s="11"/>
      <c r="N1099" s="19">
        <v>102860</v>
      </c>
      <c r="O1099" s="19">
        <v>102860</v>
      </c>
      <c r="P1099" s="11"/>
      <c r="Q1099" s="11"/>
      <c r="R1099" s="13">
        <f t="shared" ref="R1099:R1156" si="242">P1099-Q1099</f>
        <v>0</v>
      </c>
      <c r="S1099" s="19">
        <v>102860</v>
      </c>
      <c r="T1099" s="22">
        <v>428.58</v>
      </c>
      <c r="U1099" s="11"/>
      <c r="V1099" s="19">
        <v>102860</v>
      </c>
      <c r="W1099" s="22">
        <v>428.58</v>
      </c>
      <c r="X1099" s="19">
        <v>102431.42</v>
      </c>
      <c r="Y1099" s="19">
        <f t="shared" ref="Y1099:Y1156" si="243">O1099/D1099</f>
        <v>428.58333333333331</v>
      </c>
      <c r="Z1099" s="19">
        <f t="shared" si="240"/>
        <v>2571.4966666666664</v>
      </c>
      <c r="AA1099" s="19">
        <f t="shared" si="241"/>
        <v>100288.50333333333</v>
      </c>
      <c r="AB1099" s="19">
        <f t="shared" si="230"/>
        <v>5143</v>
      </c>
      <c r="AC1099" s="19">
        <f t="shared" si="231"/>
        <v>95145.503333333327</v>
      </c>
      <c r="AD1099" s="19">
        <f t="shared" si="232"/>
        <v>5143</v>
      </c>
      <c r="AE1099" s="19">
        <f t="shared" si="233"/>
        <v>90002.503333333327</v>
      </c>
      <c r="AF1099" s="19">
        <f t="shared" si="234"/>
        <v>5143</v>
      </c>
      <c r="AG1099" s="19">
        <f t="shared" si="235"/>
        <v>84859.503333333327</v>
      </c>
      <c r="AH1099" s="19">
        <f t="shared" si="236"/>
        <v>5143</v>
      </c>
      <c r="AI1099" s="19">
        <f t="shared" si="237"/>
        <v>79716.503333333327</v>
      </c>
      <c r="AJ1099" s="19">
        <f t="shared" si="238"/>
        <v>5143</v>
      </c>
      <c r="AK1099" s="20">
        <f t="shared" si="239"/>
        <v>74573.503333333327</v>
      </c>
    </row>
    <row r="1100" spans="2:37" s="3" customFormat="1" ht="53.25" hidden="1" customHeight="1" outlineLevel="1" x14ac:dyDescent="0.2">
      <c r="B1100" s="15" t="s">
        <v>1436</v>
      </c>
      <c r="C1100" s="16" t="s">
        <v>44</v>
      </c>
      <c r="D1100" s="17">
        <v>240</v>
      </c>
      <c r="E1100" s="10" t="s">
        <v>973</v>
      </c>
      <c r="F1100" s="10" t="s">
        <v>81</v>
      </c>
      <c r="G1100" s="36">
        <v>823</v>
      </c>
      <c r="H1100" s="18">
        <f>IFERROR(INDEX(#REF!,MATCH(G1100,#REF!,0)),G1100)</f>
        <v>823</v>
      </c>
      <c r="I1100" s="11"/>
      <c r="J1100" s="11" t="s">
        <v>1221</v>
      </c>
      <c r="K1100" s="11"/>
      <c r="L1100" s="11" t="s">
        <v>1211</v>
      </c>
      <c r="M1100" s="11"/>
      <c r="N1100" s="19">
        <v>112930</v>
      </c>
      <c r="O1100" s="19">
        <v>112930</v>
      </c>
      <c r="P1100" s="11"/>
      <c r="Q1100" s="11"/>
      <c r="R1100" s="13">
        <f t="shared" si="242"/>
        <v>0</v>
      </c>
      <c r="S1100" s="19">
        <v>112930</v>
      </c>
      <c r="T1100" s="22">
        <v>470.54</v>
      </c>
      <c r="U1100" s="11"/>
      <c r="V1100" s="19">
        <v>112930</v>
      </c>
      <c r="W1100" s="22">
        <v>470.54</v>
      </c>
      <c r="X1100" s="19">
        <v>112459.46</v>
      </c>
      <c r="Y1100" s="19">
        <f t="shared" si="243"/>
        <v>470.54166666666669</v>
      </c>
      <c r="Z1100" s="19">
        <f t="shared" si="240"/>
        <v>2823.2483333333334</v>
      </c>
      <c r="AA1100" s="19">
        <f t="shared" si="241"/>
        <v>110106.75166666666</v>
      </c>
      <c r="AB1100" s="19">
        <f t="shared" ref="AB1100:AB1156" si="244">MIN(AA1100,Y1100*12)</f>
        <v>5646.5</v>
      </c>
      <c r="AC1100" s="19">
        <f t="shared" ref="AC1100:AC1156" si="245">AA1100-AB1100</f>
        <v>104460.25166666666</v>
      </c>
      <c r="AD1100" s="19">
        <f t="shared" ref="AD1100:AD1156" si="246">MIN(AB1100,AC1100)</f>
        <v>5646.5</v>
      </c>
      <c r="AE1100" s="19">
        <f t="shared" ref="AE1100:AE1156" si="247">AC1100-AD1100</f>
        <v>98813.751666666663</v>
      </c>
      <c r="AF1100" s="19">
        <f t="shared" ref="AF1100:AF1156" si="248">MIN(AD1100,AE1100)</f>
        <v>5646.5</v>
      </c>
      <c r="AG1100" s="19">
        <f t="shared" ref="AG1100:AG1156" si="249">AE1100-AF1100</f>
        <v>93167.251666666663</v>
      </c>
      <c r="AH1100" s="19">
        <f t="shared" ref="AH1100:AH1156" si="250">MIN(AF1100,AG1100)</f>
        <v>5646.5</v>
      </c>
      <c r="AI1100" s="19">
        <f t="shared" ref="AI1100:AI1156" si="251">AG1100-AH1100</f>
        <v>87520.751666666663</v>
      </c>
      <c r="AJ1100" s="19">
        <f t="shared" ref="AJ1100:AJ1156" si="252">MIN(AH1100,AI1100)</f>
        <v>5646.5</v>
      </c>
      <c r="AK1100" s="20">
        <f t="shared" ref="AK1100:AK1156" si="253">AI1100-AJ1100</f>
        <v>81874.251666666663</v>
      </c>
    </row>
    <row r="1101" spans="2:37" s="3" customFormat="1" ht="53.25" hidden="1" customHeight="1" outlineLevel="1" x14ac:dyDescent="0.2">
      <c r="B1101" s="15" t="s">
        <v>1437</v>
      </c>
      <c r="C1101" s="16" t="s">
        <v>44</v>
      </c>
      <c r="D1101" s="17">
        <v>240</v>
      </c>
      <c r="E1101" s="10" t="s">
        <v>973</v>
      </c>
      <c r="F1101" s="10" t="s">
        <v>81</v>
      </c>
      <c r="G1101" s="36">
        <v>764</v>
      </c>
      <c r="H1101" s="18">
        <f>IFERROR(INDEX(#REF!,MATCH(G1101,#REF!,0)),G1101)</f>
        <v>764</v>
      </c>
      <c r="I1101" s="11"/>
      <c r="J1101" s="11" t="s">
        <v>1221</v>
      </c>
      <c r="K1101" s="11"/>
      <c r="L1101" s="11" t="s">
        <v>1211</v>
      </c>
      <c r="M1101" s="11"/>
      <c r="N1101" s="19">
        <v>105270</v>
      </c>
      <c r="O1101" s="19">
        <v>105270</v>
      </c>
      <c r="P1101" s="11"/>
      <c r="Q1101" s="11"/>
      <c r="R1101" s="13">
        <f t="shared" si="242"/>
        <v>0</v>
      </c>
      <c r="S1101" s="19">
        <v>105270</v>
      </c>
      <c r="T1101" s="22">
        <v>438.63</v>
      </c>
      <c r="U1101" s="11"/>
      <c r="V1101" s="19">
        <v>105270</v>
      </c>
      <c r="W1101" s="22">
        <v>438.63</v>
      </c>
      <c r="X1101" s="19">
        <v>104831.37</v>
      </c>
      <c r="Y1101" s="19">
        <f t="shared" si="243"/>
        <v>438.625</v>
      </c>
      <c r="Z1101" s="19">
        <f t="shared" si="240"/>
        <v>2631.7550000000001</v>
      </c>
      <c r="AA1101" s="19">
        <f t="shared" si="241"/>
        <v>102638.245</v>
      </c>
      <c r="AB1101" s="19">
        <f t="shared" si="244"/>
        <v>5263.5</v>
      </c>
      <c r="AC1101" s="19">
        <f t="shared" si="245"/>
        <v>97374.744999999995</v>
      </c>
      <c r="AD1101" s="19">
        <f t="shared" si="246"/>
        <v>5263.5</v>
      </c>
      <c r="AE1101" s="19">
        <f t="shared" si="247"/>
        <v>92111.244999999995</v>
      </c>
      <c r="AF1101" s="19">
        <f t="shared" si="248"/>
        <v>5263.5</v>
      </c>
      <c r="AG1101" s="19">
        <f t="shared" si="249"/>
        <v>86847.744999999995</v>
      </c>
      <c r="AH1101" s="19">
        <f t="shared" si="250"/>
        <v>5263.5</v>
      </c>
      <c r="AI1101" s="19">
        <f t="shared" si="251"/>
        <v>81584.244999999995</v>
      </c>
      <c r="AJ1101" s="19">
        <f t="shared" si="252"/>
        <v>5263.5</v>
      </c>
      <c r="AK1101" s="20">
        <f t="shared" si="253"/>
        <v>76320.744999999995</v>
      </c>
    </row>
    <row r="1102" spans="2:37" s="3" customFormat="1" ht="53.25" hidden="1" customHeight="1" outlineLevel="1" x14ac:dyDescent="0.2">
      <c r="B1102" s="15" t="s">
        <v>1438</v>
      </c>
      <c r="C1102" s="16" t="s">
        <v>44</v>
      </c>
      <c r="D1102" s="17">
        <v>240</v>
      </c>
      <c r="E1102" s="10" t="s">
        <v>973</v>
      </c>
      <c r="F1102" s="10" t="s">
        <v>81</v>
      </c>
      <c r="G1102" s="36">
        <v>768</v>
      </c>
      <c r="H1102" s="18">
        <f>IFERROR(INDEX(#REF!,MATCH(G1102,#REF!,0)),G1102)</f>
        <v>768</v>
      </c>
      <c r="I1102" s="11"/>
      <c r="J1102" s="11" t="s">
        <v>1221</v>
      </c>
      <c r="K1102" s="11"/>
      <c r="L1102" s="11" t="s">
        <v>1211</v>
      </c>
      <c r="M1102" s="11"/>
      <c r="N1102" s="19">
        <v>106170</v>
      </c>
      <c r="O1102" s="19">
        <v>106170</v>
      </c>
      <c r="P1102" s="11"/>
      <c r="Q1102" s="11"/>
      <c r="R1102" s="13">
        <f t="shared" si="242"/>
        <v>0</v>
      </c>
      <c r="S1102" s="19">
        <v>106170</v>
      </c>
      <c r="T1102" s="22">
        <v>442.38</v>
      </c>
      <c r="U1102" s="11"/>
      <c r="V1102" s="19">
        <v>106170</v>
      </c>
      <c r="W1102" s="22">
        <v>442.38</v>
      </c>
      <c r="X1102" s="19">
        <v>105727.62</v>
      </c>
      <c r="Y1102" s="19">
        <f t="shared" si="243"/>
        <v>442.375</v>
      </c>
      <c r="Z1102" s="19">
        <f t="shared" si="240"/>
        <v>2654.2550000000001</v>
      </c>
      <c r="AA1102" s="19">
        <f t="shared" si="241"/>
        <v>103515.745</v>
      </c>
      <c r="AB1102" s="19">
        <f t="shared" si="244"/>
        <v>5308.5</v>
      </c>
      <c r="AC1102" s="19">
        <f t="shared" si="245"/>
        <v>98207.244999999995</v>
      </c>
      <c r="AD1102" s="19">
        <f t="shared" si="246"/>
        <v>5308.5</v>
      </c>
      <c r="AE1102" s="19">
        <f t="shared" si="247"/>
        <v>92898.744999999995</v>
      </c>
      <c r="AF1102" s="19">
        <f t="shared" si="248"/>
        <v>5308.5</v>
      </c>
      <c r="AG1102" s="19">
        <f t="shared" si="249"/>
        <v>87590.244999999995</v>
      </c>
      <c r="AH1102" s="19">
        <f t="shared" si="250"/>
        <v>5308.5</v>
      </c>
      <c r="AI1102" s="19">
        <f t="shared" si="251"/>
        <v>82281.744999999995</v>
      </c>
      <c r="AJ1102" s="19">
        <f t="shared" si="252"/>
        <v>5308.5</v>
      </c>
      <c r="AK1102" s="20">
        <f t="shared" si="253"/>
        <v>76973.244999999995</v>
      </c>
    </row>
    <row r="1103" spans="2:37" s="3" customFormat="1" ht="53.25" hidden="1" customHeight="1" outlineLevel="1" x14ac:dyDescent="0.2">
      <c r="B1103" s="15" t="s">
        <v>1439</v>
      </c>
      <c r="C1103" s="16" t="s">
        <v>44</v>
      </c>
      <c r="D1103" s="17">
        <v>240</v>
      </c>
      <c r="E1103" s="10" t="s">
        <v>973</v>
      </c>
      <c r="F1103" s="10" t="s">
        <v>81</v>
      </c>
      <c r="G1103" s="36">
        <v>743</v>
      </c>
      <c r="H1103" s="18">
        <f>IFERROR(INDEX(#REF!,MATCH(G1103,#REF!,0)),G1103)</f>
        <v>743</v>
      </c>
      <c r="I1103" s="11"/>
      <c r="J1103" s="11" t="s">
        <v>1221</v>
      </c>
      <c r="K1103" s="11"/>
      <c r="L1103" s="11" t="s">
        <v>1211</v>
      </c>
      <c r="M1103" s="11"/>
      <c r="N1103" s="19">
        <v>104240</v>
      </c>
      <c r="O1103" s="19">
        <v>104240</v>
      </c>
      <c r="P1103" s="11"/>
      <c r="Q1103" s="11"/>
      <c r="R1103" s="13">
        <f t="shared" si="242"/>
        <v>0</v>
      </c>
      <c r="S1103" s="19">
        <v>104240</v>
      </c>
      <c r="T1103" s="22">
        <v>434.33</v>
      </c>
      <c r="U1103" s="11"/>
      <c r="V1103" s="19">
        <v>104240</v>
      </c>
      <c r="W1103" s="22">
        <v>434.33</v>
      </c>
      <c r="X1103" s="19">
        <v>103805.67</v>
      </c>
      <c r="Y1103" s="19">
        <f t="shared" si="243"/>
        <v>434.33333333333331</v>
      </c>
      <c r="Z1103" s="19">
        <f t="shared" si="240"/>
        <v>2605.9966666666664</v>
      </c>
      <c r="AA1103" s="19">
        <f t="shared" si="241"/>
        <v>101634.00333333333</v>
      </c>
      <c r="AB1103" s="19">
        <f t="shared" si="244"/>
        <v>5212</v>
      </c>
      <c r="AC1103" s="19">
        <f t="shared" si="245"/>
        <v>96422.003333333327</v>
      </c>
      <c r="AD1103" s="19">
        <f t="shared" si="246"/>
        <v>5212</v>
      </c>
      <c r="AE1103" s="19">
        <f t="shared" si="247"/>
        <v>91210.003333333327</v>
      </c>
      <c r="AF1103" s="19">
        <f t="shared" si="248"/>
        <v>5212</v>
      </c>
      <c r="AG1103" s="19">
        <f t="shared" si="249"/>
        <v>85998.003333333327</v>
      </c>
      <c r="AH1103" s="19">
        <f t="shared" si="250"/>
        <v>5212</v>
      </c>
      <c r="AI1103" s="19">
        <f t="shared" si="251"/>
        <v>80786.003333333327</v>
      </c>
      <c r="AJ1103" s="19">
        <f t="shared" si="252"/>
        <v>5212</v>
      </c>
      <c r="AK1103" s="20">
        <f t="shared" si="253"/>
        <v>75574.003333333327</v>
      </c>
    </row>
    <row r="1104" spans="2:37" s="3" customFormat="1" ht="53.25" hidden="1" customHeight="1" outlineLevel="1" x14ac:dyDescent="0.2">
      <c r="B1104" s="15" t="s">
        <v>1440</v>
      </c>
      <c r="C1104" s="16" t="s">
        <v>44</v>
      </c>
      <c r="D1104" s="17">
        <v>240</v>
      </c>
      <c r="E1104" s="10" t="s">
        <v>973</v>
      </c>
      <c r="F1104" s="10" t="s">
        <v>81</v>
      </c>
      <c r="G1104" s="36">
        <v>747</v>
      </c>
      <c r="H1104" s="18">
        <f>IFERROR(INDEX(#REF!,MATCH(G1104,#REF!,0)),G1104)</f>
        <v>747</v>
      </c>
      <c r="I1104" s="11"/>
      <c r="J1104" s="11" t="s">
        <v>1221</v>
      </c>
      <c r="K1104" s="11"/>
      <c r="L1104" s="11" t="s">
        <v>1211</v>
      </c>
      <c r="M1104" s="11"/>
      <c r="N1104" s="19">
        <v>105830</v>
      </c>
      <c r="O1104" s="19">
        <v>105830</v>
      </c>
      <c r="P1104" s="11"/>
      <c r="Q1104" s="11"/>
      <c r="R1104" s="13">
        <f t="shared" si="242"/>
        <v>0</v>
      </c>
      <c r="S1104" s="19">
        <v>105830</v>
      </c>
      <c r="T1104" s="22">
        <v>440.96</v>
      </c>
      <c r="U1104" s="11"/>
      <c r="V1104" s="19">
        <v>105830</v>
      </c>
      <c r="W1104" s="22">
        <v>440.96</v>
      </c>
      <c r="X1104" s="19">
        <v>105389.04</v>
      </c>
      <c r="Y1104" s="19">
        <f t="shared" si="243"/>
        <v>440.95833333333331</v>
      </c>
      <c r="Z1104" s="19">
        <f t="shared" si="240"/>
        <v>2645.7516666666666</v>
      </c>
      <c r="AA1104" s="19">
        <f t="shared" si="241"/>
        <v>103184.24833333334</v>
      </c>
      <c r="AB1104" s="19">
        <f t="shared" si="244"/>
        <v>5291.5</v>
      </c>
      <c r="AC1104" s="19">
        <f t="shared" si="245"/>
        <v>97892.748333333337</v>
      </c>
      <c r="AD1104" s="19">
        <f t="shared" si="246"/>
        <v>5291.5</v>
      </c>
      <c r="AE1104" s="19">
        <f t="shared" si="247"/>
        <v>92601.248333333337</v>
      </c>
      <c r="AF1104" s="19">
        <f t="shared" si="248"/>
        <v>5291.5</v>
      </c>
      <c r="AG1104" s="19">
        <f t="shared" si="249"/>
        <v>87309.748333333337</v>
      </c>
      <c r="AH1104" s="19">
        <f t="shared" si="250"/>
        <v>5291.5</v>
      </c>
      <c r="AI1104" s="19">
        <f t="shared" si="251"/>
        <v>82018.248333333337</v>
      </c>
      <c r="AJ1104" s="19">
        <f t="shared" si="252"/>
        <v>5291.5</v>
      </c>
      <c r="AK1104" s="20">
        <f t="shared" si="253"/>
        <v>76726.748333333337</v>
      </c>
    </row>
    <row r="1105" spans="2:37" s="3" customFormat="1" ht="53.25" hidden="1" customHeight="1" outlineLevel="1" x14ac:dyDescent="0.2">
      <c r="B1105" s="15" t="s">
        <v>1441</v>
      </c>
      <c r="C1105" s="16" t="s">
        <v>44</v>
      </c>
      <c r="D1105" s="17">
        <v>240</v>
      </c>
      <c r="E1105" s="10" t="s">
        <v>973</v>
      </c>
      <c r="F1105" s="10" t="s">
        <v>81</v>
      </c>
      <c r="G1105" s="36">
        <v>753</v>
      </c>
      <c r="H1105" s="18">
        <f>IFERROR(INDEX(#REF!,MATCH(G1105,#REF!,0)),G1105)</f>
        <v>753</v>
      </c>
      <c r="I1105" s="11"/>
      <c r="J1105" s="11" t="s">
        <v>1221</v>
      </c>
      <c r="K1105" s="11"/>
      <c r="L1105" s="11" t="s">
        <v>1211</v>
      </c>
      <c r="M1105" s="11"/>
      <c r="N1105" s="19">
        <v>1012280</v>
      </c>
      <c r="O1105" s="19">
        <v>1012280</v>
      </c>
      <c r="P1105" s="11"/>
      <c r="Q1105" s="11"/>
      <c r="R1105" s="13">
        <f t="shared" si="242"/>
        <v>0</v>
      </c>
      <c r="S1105" s="19">
        <v>1012280</v>
      </c>
      <c r="T1105" s="19">
        <v>4217.83</v>
      </c>
      <c r="U1105" s="11"/>
      <c r="V1105" s="19">
        <v>1012280</v>
      </c>
      <c r="W1105" s="19">
        <v>4217.83</v>
      </c>
      <c r="X1105" s="19">
        <v>1008062.17</v>
      </c>
      <c r="Y1105" s="19">
        <f t="shared" si="243"/>
        <v>4217.833333333333</v>
      </c>
      <c r="Z1105" s="19">
        <f t="shared" si="240"/>
        <v>25306.996666666666</v>
      </c>
      <c r="AA1105" s="19">
        <f t="shared" si="241"/>
        <v>986973.0033333333</v>
      </c>
      <c r="AB1105" s="19">
        <f t="shared" si="244"/>
        <v>50614</v>
      </c>
      <c r="AC1105" s="19">
        <f t="shared" si="245"/>
        <v>936359.0033333333</v>
      </c>
      <c r="AD1105" s="19">
        <f t="shared" si="246"/>
        <v>50614</v>
      </c>
      <c r="AE1105" s="19">
        <f t="shared" si="247"/>
        <v>885745.0033333333</v>
      </c>
      <c r="AF1105" s="19">
        <f t="shared" si="248"/>
        <v>50614</v>
      </c>
      <c r="AG1105" s="19">
        <f t="shared" si="249"/>
        <v>835131.0033333333</v>
      </c>
      <c r="AH1105" s="19">
        <f t="shared" si="250"/>
        <v>50614</v>
      </c>
      <c r="AI1105" s="19">
        <f t="shared" si="251"/>
        <v>784517.0033333333</v>
      </c>
      <c r="AJ1105" s="19">
        <f t="shared" si="252"/>
        <v>50614</v>
      </c>
      <c r="AK1105" s="20">
        <f t="shared" si="253"/>
        <v>733903.0033333333</v>
      </c>
    </row>
    <row r="1106" spans="2:37" s="3" customFormat="1" ht="53.25" hidden="1" customHeight="1" outlineLevel="1" x14ac:dyDescent="0.2">
      <c r="B1106" s="15" t="s">
        <v>1442</v>
      </c>
      <c r="C1106" s="16" t="s">
        <v>44</v>
      </c>
      <c r="D1106" s="17">
        <v>240</v>
      </c>
      <c r="E1106" s="10" t="s">
        <v>973</v>
      </c>
      <c r="F1106" s="10" t="s">
        <v>81</v>
      </c>
      <c r="G1106" s="36">
        <v>819</v>
      </c>
      <c r="H1106" s="18">
        <f>IFERROR(INDEX(#REF!,MATCH(G1106,#REF!,0)),G1106)</f>
        <v>819</v>
      </c>
      <c r="I1106" s="11"/>
      <c r="J1106" s="11" t="s">
        <v>1221</v>
      </c>
      <c r="K1106" s="11"/>
      <c r="L1106" s="11" t="s">
        <v>1407</v>
      </c>
      <c r="M1106" s="11"/>
      <c r="N1106" s="19">
        <v>501570</v>
      </c>
      <c r="O1106" s="19">
        <v>501570</v>
      </c>
      <c r="P1106" s="11"/>
      <c r="Q1106" s="11"/>
      <c r="R1106" s="13">
        <f t="shared" si="242"/>
        <v>0</v>
      </c>
      <c r="S1106" s="19">
        <v>501570</v>
      </c>
      <c r="T1106" s="19">
        <v>2089.88</v>
      </c>
      <c r="U1106" s="11"/>
      <c r="V1106" s="19">
        <v>501570</v>
      </c>
      <c r="W1106" s="19">
        <v>2089.88</v>
      </c>
      <c r="X1106" s="19">
        <v>499480.12</v>
      </c>
      <c r="Y1106" s="19">
        <f t="shared" si="243"/>
        <v>2089.875</v>
      </c>
      <c r="Z1106" s="19">
        <f t="shared" si="240"/>
        <v>12539.255000000001</v>
      </c>
      <c r="AA1106" s="19">
        <f t="shared" si="241"/>
        <v>489030.745</v>
      </c>
      <c r="AB1106" s="19">
        <f t="shared" si="244"/>
        <v>25078.5</v>
      </c>
      <c r="AC1106" s="19">
        <f t="shared" si="245"/>
        <v>463952.245</v>
      </c>
      <c r="AD1106" s="19">
        <f t="shared" si="246"/>
        <v>25078.5</v>
      </c>
      <c r="AE1106" s="19">
        <f t="shared" si="247"/>
        <v>438873.745</v>
      </c>
      <c r="AF1106" s="19">
        <f t="shared" si="248"/>
        <v>25078.5</v>
      </c>
      <c r="AG1106" s="19">
        <f t="shared" si="249"/>
        <v>413795.245</v>
      </c>
      <c r="AH1106" s="19">
        <f t="shared" si="250"/>
        <v>25078.5</v>
      </c>
      <c r="AI1106" s="19">
        <f t="shared" si="251"/>
        <v>388716.745</v>
      </c>
      <c r="AJ1106" s="19">
        <f t="shared" si="252"/>
        <v>25078.5</v>
      </c>
      <c r="AK1106" s="20">
        <f t="shared" si="253"/>
        <v>363638.245</v>
      </c>
    </row>
    <row r="1107" spans="2:37" s="3" customFormat="1" ht="53.25" hidden="1" customHeight="1" outlineLevel="1" x14ac:dyDescent="0.2">
      <c r="B1107" s="15" t="s">
        <v>1443</v>
      </c>
      <c r="C1107" s="16" t="s">
        <v>44</v>
      </c>
      <c r="D1107" s="17">
        <v>240</v>
      </c>
      <c r="E1107" s="10" t="s">
        <v>973</v>
      </c>
      <c r="F1107" s="10" t="s">
        <v>81</v>
      </c>
      <c r="G1107" s="36">
        <v>778</v>
      </c>
      <c r="H1107" s="18">
        <f>IFERROR(INDEX(#REF!,MATCH(G1107,#REF!,0)),G1107)</f>
        <v>778</v>
      </c>
      <c r="I1107" s="11"/>
      <c r="J1107" s="11" t="s">
        <v>1221</v>
      </c>
      <c r="K1107" s="11"/>
      <c r="L1107" s="11" t="s">
        <v>1211</v>
      </c>
      <c r="M1107" s="11"/>
      <c r="N1107" s="19">
        <v>104940</v>
      </c>
      <c r="O1107" s="19">
        <v>104940</v>
      </c>
      <c r="P1107" s="11"/>
      <c r="Q1107" s="11"/>
      <c r="R1107" s="13">
        <f t="shared" si="242"/>
        <v>0</v>
      </c>
      <c r="S1107" s="19">
        <v>104940</v>
      </c>
      <c r="T1107" s="22">
        <v>437.25</v>
      </c>
      <c r="U1107" s="11"/>
      <c r="V1107" s="19">
        <v>104940</v>
      </c>
      <c r="W1107" s="22">
        <v>437.25</v>
      </c>
      <c r="X1107" s="19">
        <v>104502.75</v>
      </c>
      <c r="Y1107" s="19">
        <f t="shared" si="243"/>
        <v>437.25</v>
      </c>
      <c r="Z1107" s="19">
        <f t="shared" si="240"/>
        <v>2623.5</v>
      </c>
      <c r="AA1107" s="19">
        <f t="shared" si="241"/>
        <v>102316.5</v>
      </c>
      <c r="AB1107" s="19">
        <f t="shared" si="244"/>
        <v>5247</v>
      </c>
      <c r="AC1107" s="19">
        <f t="shared" si="245"/>
        <v>97069.5</v>
      </c>
      <c r="AD1107" s="19">
        <f t="shared" si="246"/>
        <v>5247</v>
      </c>
      <c r="AE1107" s="19">
        <f t="shared" si="247"/>
        <v>91822.5</v>
      </c>
      <c r="AF1107" s="19">
        <f t="shared" si="248"/>
        <v>5247</v>
      </c>
      <c r="AG1107" s="19">
        <f t="shared" si="249"/>
        <v>86575.5</v>
      </c>
      <c r="AH1107" s="19">
        <f t="shared" si="250"/>
        <v>5247</v>
      </c>
      <c r="AI1107" s="19">
        <f t="shared" si="251"/>
        <v>81328.5</v>
      </c>
      <c r="AJ1107" s="19">
        <f t="shared" si="252"/>
        <v>5247</v>
      </c>
      <c r="AK1107" s="20">
        <f t="shared" si="253"/>
        <v>76081.5</v>
      </c>
    </row>
    <row r="1108" spans="2:37" s="3" customFormat="1" ht="53.25" hidden="1" customHeight="1" outlineLevel="1" x14ac:dyDescent="0.2">
      <c r="B1108" s="15" t="s">
        <v>1444</v>
      </c>
      <c r="C1108" s="16" t="s">
        <v>44</v>
      </c>
      <c r="D1108" s="17">
        <v>240</v>
      </c>
      <c r="E1108" s="10" t="s">
        <v>973</v>
      </c>
      <c r="F1108" s="10" t="s">
        <v>81</v>
      </c>
      <c r="G1108" s="36">
        <v>792</v>
      </c>
      <c r="H1108" s="18">
        <f>IFERROR(INDEX(#REF!,MATCH(G1108,#REF!,0)),G1108)</f>
        <v>792</v>
      </c>
      <c r="I1108" s="11"/>
      <c r="J1108" s="11" t="s">
        <v>1221</v>
      </c>
      <c r="K1108" s="11"/>
      <c r="L1108" s="11" t="s">
        <v>1211</v>
      </c>
      <c r="M1108" s="11"/>
      <c r="N1108" s="19">
        <v>119270</v>
      </c>
      <c r="O1108" s="19">
        <v>119270</v>
      </c>
      <c r="P1108" s="11"/>
      <c r="Q1108" s="11"/>
      <c r="R1108" s="13">
        <f t="shared" si="242"/>
        <v>0</v>
      </c>
      <c r="S1108" s="19">
        <v>119270</v>
      </c>
      <c r="T1108" s="22">
        <v>496.96</v>
      </c>
      <c r="U1108" s="11"/>
      <c r="V1108" s="19">
        <v>119270</v>
      </c>
      <c r="W1108" s="22">
        <v>496.96</v>
      </c>
      <c r="X1108" s="19">
        <v>118773.04</v>
      </c>
      <c r="Y1108" s="19">
        <f t="shared" si="243"/>
        <v>496.95833333333331</v>
      </c>
      <c r="Z1108" s="19">
        <f t="shared" si="240"/>
        <v>2981.7516666666666</v>
      </c>
      <c r="AA1108" s="19">
        <f t="shared" si="241"/>
        <v>116288.24833333334</v>
      </c>
      <c r="AB1108" s="19">
        <f t="shared" si="244"/>
        <v>5963.5</v>
      </c>
      <c r="AC1108" s="19">
        <f t="shared" si="245"/>
        <v>110324.74833333334</v>
      </c>
      <c r="AD1108" s="19">
        <f t="shared" si="246"/>
        <v>5963.5</v>
      </c>
      <c r="AE1108" s="19">
        <f t="shared" si="247"/>
        <v>104361.24833333334</v>
      </c>
      <c r="AF1108" s="19">
        <f t="shared" si="248"/>
        <v>5963.5</v>
      </c>
      <c r="AG1108" s="19">
        <f t="shared" si="249"/>
        <v>98397.748333333337</v>
      </c>
      <c r="AH1108" s="19">
        <f t="shared" si="250"/>
        <v>5963.5</v>
      </c>
      <c r="AI1108" s="19">
        <f t="shared" si="251"/>
        <v>92434.248333333337</v>
      </c>
      <c r="AJ1108" s="19">
        <f t="shared" si="252"/>
        <v>5963.5</v>
      </c>
      <c r="AK1108" s="20">
        <f t="shared" si="253"/>
        <v>86470.748333333337</v>
      </c>
    </row>
    <row r="1109" spans="2:37" s="3" customFormat="1" ht="53.25" hidden="1" customHeight="1" outlineLevel="1" x14ac:dyDescent="0.2">
      <c r="B1109" s="15" t="s">
        <v>1445</v>
      </c>
      <c r="C1109" s="16" t="s">
        <v>44</v>
      </c>
      <c r="D1109" s="17">
        <v>240</v>
      </c>
      <c r="E1109" s="10" t="s">
        <v>973</v>
      </c>
      <c r="F1109" s="10" t="s">
        <v>81</v>
      </c>
      <c r="G1109" s="36">
        <v>791</v>
      </c>
      <c r="H1109" s="18">
        <f>IFERROR(INDEX(#REF!,MATCH(G1109,#REF!,0)),G1109)</f>
        <v>791</v>
      </c>
      <c r="I1109" s="11"/>
      <c r="J1109" s="11" t="s">
        <v>1221</v>
      </c>
      <c r="K1109" s="11"/>
      <c r="L1109" s="11" t="s">
        <v>1211</v>
      </c>
      <c r="M1109" s="11"/>
      <c r="N1109" s="19">
        <v>108720</v>
      </c>
      <c r="O1109" s="19">
        <v>108720</v>
      </c>
      <c r="P1109" s="11"/>
      <c r="Q1109" s="11"/>
      <c r="R1109" s="13">
        <f t="shared" si="242"/>
        <v>0</v>
      </c>
      <c r="S1109" s="19">
        <v>108720</v>
      </c>
      <c r="T1109" s="22">
        <v>453</v>
      </c>
      <c r="U1109" s="11"/>
      <c r="V1109" s="19">
        <v>108720</v>
      </c>
      <c r="W1109" s="22">
        <v>453</v>
      </c>
      <c r="X1109" s="19">
        <v>108267</v>
      </c>
      <c r="Y1109" s="19">
        <f t="shared" si="243"/>
        <v>453</v>
      </c>
      <c r="Z1109" s="19">
        <f t="shared" si="240"/>
        <v>2718</v>
      </c>
      <c r="AA1109" s="19">
        <f t="shared" si="241"/>
        <v>106002</v>
      </c>
      <c r="AB1109" s="19">
        <f t="shared" si="244"/>
        <v>5436</v>
      </c>
      <c r="AC1109" s="19">
        <f t="shared" si="245"/>
        <v>100566</v>
      </c>
      <c r="AD1109" s="19">
        <f t="shared" si="246"/>
        <v>5436</v>
      </c>
      <c r="AE1109" s="19">
        <f t="shared" si="247"/>
        <v>95130</v>
      </c>
      <c r="AF1109" s="19">
        <f t="shared" si="248"/>
        <v>5436</v>
      </c>
      <c r="AG1109" s="19">
        <f t="shared" si="249"/>
        <v>89694</v>
      </c>
      <c r="AH1109" s="19">
        <f t="shared" si="250"/>
        <v>5436</v>
      </c>
      <c r="AI1109" s="19">
        <f t="shared" si="251"/>
        <v>84258</v>
      </c>
      <c r="AJ1109" s="19">
        <f t="shared" si="252"/>
        <v>5436</v>
      </c>
      <c r="AK1109" s="20">
        <f t="shared" si="253"/>
        <v>78822</v>
      </c>
    </row>
    <row r="1110" spans="2:37" s="3" customFormat="1" ht="53.25" hidden="1" customHeight="1" outlineLevel="1" x14ac:dyDescent="0.2">
      <c r="B1110" s="15" t="s">
        <v>1446</v>
      </c>
      <c r="C1110" s="16" t="s">
        <v>44</v>
      </c>
      <c r="D1110" s="17">
        <v>240</v>
      </c>
      <c r="E1110" s="10" t="s">
        <v>973</v>
      </c>
      <c r="F1110" s="10" t="s">
        <v>81</v>
      </c>
      <c r="G1110" s="36">
        <v>779</v>
      </c>
      <c r="H1110" s="18">
        <f>IFERROR(INDEX(#REF!,MATCH(G1110,#REF!,0)),G1110)</f>
        <v>779</v>
      </c>
      <c r="I1110" s="11"/>
      <c r="J1110" s="11" t="s">
        <v>1221</v>
      </c>
      <c r="K1110" s="11"/>
      <c r="L1110" s="11" t="s">
        <v>1211</v>
      </c>
      <c r="M1110" s="11"/>
      <c r="N1110" s="19">
        <v>106110</v>
      </c>
      <c r="O1110" s="19">
        <v>106110</v>
      </c>
      <c r="P1110" s="11"/>
      <c r="Q1110" s="11"/>
      <c r="R1110" s="13">
        <f t="shared" si="242"/>
        <v>0</v>
      </c>
      <c r="S1110" s="19">
        <v>106110</v>
      </c>
      <c r="T1110" s="22">
        <v>442.13</v>
      </c>
      <c r="U1110" s="11"/>
      <c r="V1110" s="19">
        <v>106110</v>
      </c>
      <c r="W1110" s="22">
        <v>442.13</v>
      </c>
      <c r="X1110" s="19">
        <v>105667.87</v>
      </c>
      <c r="Y1110" s="19">
        <f t="shared" si="243"/>
        <v>442.125</v>
      </c>
      <c r="Z1110" s="19">
        <f t="shared" si="240"/>
        <v>2652.7550000000001</v>
      </c>
      <c r="AA1110" s="19">
        <f t="shared" si="241"/>
        <v>103457.245</v>
      </c>
      <c r="AB1110" s="19">
        <f t="shared" si="244"/>
        <v>5305.5</v>
      </c>
      <c r="AC1110" s="19">
        <f t="shared" si="245"/>
        <v>98151.744999999995</v>
      </c>
      <c r="AD1110" s="19">
        <f t="shared" si="246"/>
        <v>5305.5</v>
      </c>
      <c r="AE1110" s="19">
        <f t="shared" si="247"/>
        <v>92846.244999999995</v>
      </c>
      <c r="AF1110" s="19">
        <f t="shared" si="248"/>
        <v>5305.5</v>
      </c>
      <c r="AG1110" s="19">
        <f t="shared" si="249"/>
        <v>87540.744999999995</v>
      </c>
      <c r="AH1110" s="19">
        <f t="shared" si="250"/>
        <v>5305.5</v>
      </c>
      <c r="AI1110" s="19">
        <f t="shared" si="251"/>
        <v>82235.244999999995</v>
      </c>
      <c r="AJ1110" s="19">
        <f t="shared" si="252"/>
        <v>5305.5</v>
      </c>
      <c r="AK1110" s="20">
        <f t="shared" si="253"/>
        <v>76929.744999999995</v>
      </c>
    </row>
    <row r="1111" spans="2:37" s="3" customFormat="1" ht="53.25" hidden="1" customHeight="1" outlineLevel="1" x14ac:dyDescent="0.2">
      <c r="B1111" s="15" t="s">
        <v>1447</v>
      </c>
      <c r="C1111" s="16" t="s">
        <v>44</v>
      </c>
      <c r="D1111" s="17">
        <v>240</v>
      </c>
      <c r="E1111" s="10" t="s">
        <v>973</v>
      </c>
      <c r="F1111" s="10" t="s">
        <v>81</v>
      </c>
      <c r="G1111" s="36">
        <v>784</v>
      </c>
      <c r="H1111" s="18">
        <f>IFERROR(INDEX(#REF!,MATCH(G1111,#REF!,0)),G1111)</f>
        <v>784</v>
      </c>
      <c r="I1111" s="11"/>
      <c r="J1111" s="11" t="s">
        <v>1221</v>
      </c>
      <c r="K1111" s="11"/>
      <c r="L1111" s="11" t="s">
        <v>1211</v>
      </c>
      <c r="M1111" s="11"/>
      <c r="N1111" s="19">
        <v>153380</v>
      </c>
      <c r="O1111" s="19">
        <v>153380</v>
      </c>
      <c r="P1111" s="11"/>
      <c r="Q1111" s="11"/>
      <c r="R1111" s="13">
        <f t="shared" si="242"/>
        <v>0</v>
      </c>
      <c r="S1111" s="19">
        <v>153380</v>
      </c>
      <c r="T1111" s="22">
        <v>639.08000000000004</v>
      </c>
      <c r="U1111" s="11"/>
      <c r="V1111" s="19">
        <v>153380</v>
      </c>
      <c r="W1111" s="22">
        <v>639.08000000000004</v>
      </c>
      <c r="X1111" s="19">
        <v>152740.92000000001</v>
      </c>
      <c r="Y1111" s="19">
        <f t="shared" si="243"/>
        <v>639.08333333333337</v>
      </c>
      <c r="Z1111" s="19">
        <f t="shared" si="240"/>
        <v>3834.4966666666669</v>
      </c>
      <c r="AA1111" s="19">
        <f t="shared" si="241"/>
        <v>149545.50333333333</v>
      </c>
      <c r="AB1111" s="19">
        <f t="shared" si="244"/>
        <v>7669</v>
      </c>
      <c r="AC1111" s="19">
        <f t="shared" si="245"/>
        <v>141876.50333333333</v>
      </c>
      <c r="AD1111" s="19">
        <f t="shared" si="246"/>
        <v>7669</v>
      </c>
      <c r="AE1111" s="19">
        <f t="shared" si="247"/>
        <v>134207.50333333333</v>
      </c>
      <c r="AF1111" s="19">
        <f t="shared" si="248"/>
        <v>7669</v>
      </c>
      <c r="AG1111" s="19">
        <f t="shared" si="249"/>
        <v>126538.50333333333</v>
      </c>
      <c r="AH1111" s="19">
        <f t="shared" si="250"/>
        <v>7669</v>
      </c>
      <c r="AI1111" s="19">
        <f t="shared" si="251"/>
        <v>118869.50333333333</v>
      </c>
      <c r="AJ1111" s="19">
        <f t="shared" si="252"/>
        <v>7669</v>
      </c>
      <c r="AK1111" s="20">
        <f t="shared" si="253"/>
        <v>111200.50333333333</v>
      </c>
    </row>
    <row r="1112" spans="2:37" s="3" customFormat="1" ht="53.25" hidden="1" customHeight="1" outlineLevel="1" x14ac:dyDescent="0.2">
      <c r="B1112" s="15" t="s">
        <v>1448</v>
      </c>
      <c r="C1112" s="16" t="s">
        <v>44</v>
      </c>
      <c r="D1112" s="17">
        <v>240</v>
      </c>
      <c r="E1112" s="10" t="s">
        <v>973</v>
      </c>
      <c r="F1112" s="10" t="s">
        <v>81</v>
      </c>
      <c r="G1112" s="36">
        <v>802</v>
      </c>
      <c r="H1112" s="18">
        <f>IFERROR(INDEX(#REF!,MATCH(G1112,#REF!,0)),G1112)</f>
        <v>802</v>
      </c>
      <c r="I1112" s="11"/>
      <c r="J1112" s="11" t="s">
        <v>1221</v>
      </c>
      <c r="K1112" s="11"/>
      <c r="L1112" s="11" t="s">
        <v>1211</v>
      </c>
      <c r="M1112" s="11"/>
      <c r="N1112" s="19">
        <v>210870</v>
      </c>
      <c r="O1112" s="19">
        <v>210870</v>
      </c>
      <c r="P1112" s="11"/>
      <c r="Q1112" s="11"/>
      <c r="R1112" s="13">
        <f t="shared" si="242"/>
        <v>0</v>
      </c>
      <c r="S1112" s="19">
        <v>210870</v>
      </c>
      <c r="T1112" s="22">
        <v>878.63</v>
      </c>
      <c r="U1112" s="11"/>
      <c r="V1112" s="19">
        <v>210870</v>
      </c>
      <c r="W1112" s="22">
        <v>878.63</v>
      </c>
      <c r="X1112" s="19">
        <v>209991.37</v>
      </c>
      <c r="Y1112" s="19">
        <f t="shared" si="243"/>
        <v>878.625</v>
      </c>
      <c r="Z1112" s="19">
        <f t="shared" si="240"/>
        <v>5271.7550000000001</v>
      </c>
      <c r="AA1112" s="19">
        <f t="shared" si="241"/>
        <v>205598.245</v>
      </c>
      <c r="AB1112" s="19">
        <f t="shared" si="244"/>
        <v>10543.5</v>
      </c>
      <c r="AC1112" s="19">
        <f t="shared" si="245"/>
        <v>195054.745</v>
      </c>
      <c r="AD1112" s="19">
        <f t="shared" si="246"/>
        <v>10543.5</v>
      </c>
      <c r="AE1112" s="19">
        <f t="shared" si="247"/>
        <v>184511.245</v>
      </c>
      <c r="AF1112" s="19">
        <f t="shared" si="248"/>
        <v>10543.5</v>
      </c>
      <c r="AG1112" s="19">
        <f t="shared" si="249"/>
        <v>173967.745</v>
      </c>
      <c r="AH1112" s="19">
        <f t="shared" si="250"/>
        <v>10543.5</v>
      </c>
      <c r="AI1112" s="19">
        <f t="shared" si="251"/>
        <v>163424.245</v>
      </c>
      <c r="AJ1112" s="19">
        <f t="shared" si="252"/>
        <v>10543.5</v>
      </c>
      <c r="AK1112" s="20">
        <f t="shared" si="253"/>
        <v>152880.745</v>
      </c>
    </row>
    <row r="1113" spans="2:37" s="3" customFormat="1" ht="53.25" hidden="1" customHeight="1" outlineLevel="1" x14ac:dyDescent="0.2">
      <c r="B1113" s="15" t="s">
        <v>1449</v>
      </c>
      <c r="C1113" s="16" t="s">
        <v>44</v>
      </c>
      <c r="D1113" s="17">
        <v>240</v>
      </c>
      <c r="E1113" s="10" t="s">
        <v>973</v>
      </c>
      <c r="F1113" s="10" t="s">
        <v>81</v>
      </c>
      <c r="G1113" s="36">
        <v>793</v>
      </c>
      <c r="H1113" s="18">
        <f>IFERROR(INDEX(#REF!,MATCH(G1113,#REF!,0)),G1113)</f>
        <v>793</v>
      </c>
      <c r="I1113" s="11"/>
      <c r="J1113" s="11" t="s">
        <v>1221</v>
      </c>
      <c r="K1113" s="11"/>
      <c r="L1113" s="11" t="s">
        <v>1211</v>
      </c>
      <c r="M1113" s="11"/>
      <c r="N1113" s="19">
        <v>158720</v>
      </c>
      <c r="O1113" s="19">
        <v>158720</v>
      </c>
      <c r="P1113" s="11"/>
      <c r="Q1113" s="11"/>
      <c r="R1113" s="13">
        <f t="shared" si="242"/>
        <v>0</v>
      </c>
      <c r="S1113" s="19">
        <v>158720</v>
      </c>
      <c r="T1113" s="22">
        <v>661.33</v>
      </c>
      <c r="U1113" s="11"/>
      <c r="V1113" s="19">
        <v>158720</v>
      </c>
      <c r="W1113" s="22">
        <v>661.33</v>
      </c>
      <c r="X1113" s="19">
        <v>158058.67000000001</v>
      </c>
      <c r="Y1113" s="19">
        <f t="shared" si="243"/>
        <v>661.33333333333337</v>
      </c>
      <c r="Z1113" s="19">
        <f t="shared" si="240"/>
        <v>3967.9966666666669</v>
      </c>
      <c r="AA1113" s="19">
        <f t="shared" si="241"/>
        <v>154752.00333333333</v>
      </c>
      <c r="AB1113" s="19">
        <f t="shared" si="244"/>
        <v>7936</v>
      </c>
      <c r="AC1113" s="19">
        <f t="shared" si="245"/>
        <v>146816.00333333333</v>
      </c>
      <c r="AD1113" s="19">
        <f t="shared" si="246"/>
        <v>7936</v>
      </c>
      <c r="AE1113" s="19">
        <f t="shared" si="247"/>
        <v>138880.00333333333</v>
      </c>
      <c r="AF1113" s="19">
        <f t="shared" si="248"/>
        <v>7936</v>
      </c>
      <c r="AG1113" s="19">
        <f t="shared" si="249"/>
        <v>130944.00333333333</v>
      </c>
      <c r="AH1113" s="19">
        <f t="shared" si="250"/>
        <v>7936</v>
      </c>
      <c r="AI1113" s="19">
        <f t="shared" si="251"/>
        <v>123008.00333333333</v>
      </c>
      <c r="AJ1113" s="19">
        <f t="shared" si="252"/>
        <v>7936</v>
      </c>
      <c r="AK1113" s="20">
        <f t="shared" si="253"/>
        <v>115072.00333333333</v>
      </c>
    </row>
    <row r="1114" spans="2:37" s="3" customFormat="1" ht="53.25" hidden="1" customHeight="1" outlineLevel="1" x14ac:dyDescent="0.2">
      <c r="B1114" s="15" t="s">
        <v>1450</v>
      </c>
      <c r="C1114" s="16" t="s">
        <v>44</v>
      </c>
      <c r="D1114" s="17">
        <v>240</v>
      </c>
      <c r="E1114" s="10" t="s">
        <v>973</v>
      </c>
      <c r="F1114" s="10" t="s">
        <v>81</v>
      </c>
      <c r="G1114" s="36">
        <v>785</v>
      </c>
      <c r="H1114" s="18">
        <f>IFERROR(INDEX(#REF!,MATCH(G1114,#REF!,0)),G1114)</f>
        <v>785</v>
      </c>
      <c r="I1114" s="11"/>
      <c r="J1114" s="11" t="s">
        <v>1221</v>
      </c>
      <c r="K1114" s="11"/>
      <c r="L1114" s="11" t="s">
        <v>1211</v>
      </c>
      <c r="M1114" s="11"/>
      <c r="N1114" s="19">
        <v>135370</v>
      </c>
      <c r="O1114" s="19">
        <v>135370</v>
      </c>
      <c r="P1114" s="11"/>
      <c r="Q1114" s="11"/>
      <c r="R1114" s="13">
        <f t="shared" si="242"/>
        <v>0</v>
      </c>
      <c r="S1114" s="19">
        <v>135370</v>
      </c>
      <c r="T1114" s="22">
        <v>564.04</v>
      </c>
      <c r="U1114" s="11"/>
      <c r="V1114" s="19">
        <v>135370</v>
      </c>
      <c r="W1114" s="22">
        <v>564.04</v>
      </c>
      <c r="X1114" s="19">
        <v>134805.96</v>
      </c>
      <c r="Y1114" s="19">
        <f t="shared" si="243"/>
        <v>564.04166666666663</v>
      </c>
      <c r="Z1114" s="19">
        <f t="shared" si="240"/>
        <v>3384.248333333333</v>
      </c>
      <c r="AA1114" s="19">
        <f t="shared" si="241"/>
        <v>131985.75166666668</v>
      </c>
      <c r="AB1114" s="19">
        <f t="shared" si="244"/>
        <v>6768.5</v>
      </c>
      <c r="AC1114" s="19">
        <f t="shared" si="245"/>
        <v>125217.25166666668</v>
      </c>
      <c r="AD1114" s="19">
        <f t="shared" si="246"/>
        <v>6768.5</v>
      </c>
      <c r="AE1114" s="19">
        <f t="shared" si="247"/>
        <v>118448.75166666668</v>
      </c>
      <c r="AF1114" s="19">
        <f t="shared" si="248"/>
        <v>6768.5</v>
      </c>
      <c r="AG1114" s="19">
        <f t="shared" si="249"/>
        <v>111680.25166666668</v>
      </c>
      <c r="AH1114" s="19">
        <f t="shared" si="250"/>
        <v>6768.5</v>
      </c>
      <c r="AI1114" s="19">
        <f t="shared" si="251"/>
        <v>104911.75166666668</v>
      </c>
      <c r="AJ1114" s="19">
        <f t="shared" si="252"/>
        <v>6768.5</v>
      </c>
      <c r="AK1114" s="20">
        <f t="shared" si="253"/>
        <v>98143.251666666678</v>
      </c>
    </row>
    <row r="1115" spans="2:37" s="3" customFormat="1" ht="53.25" hidden="1" customHeight="1" outlineLevel="1" x14ac:dyDescent="0.2">
      <c r="B1115" s="15" t="s">
        <v>1451</v>
      </c>
      <c r="C1115" s="16" t="s">
        <v>44</v>
      </c>
      <c r="D1115" s="17">
        <v>240</v>
      </c>
      <c r="E1115" s="10" t="s">
        <v>973</v>
      </c>
      <c r="F1115" s="10" t="s">
        <v>81</v>
      </c>
      <c r="G1115" s="36">
        <v>774</v>
      </c>
      <c r="H1115" s="18">
        <f>IFERROR(INDEX(#REF!,MATCH(G1115,#REF!,0)),G1115)</f>
        <v>774</v>
      </c>
      <c r="I1115" s="11"/>
      <c r="J1115" s="11" t="s">
        <v>1221</v>
      </c>
      <c r="K1115" s="11"/>
      <c r="L1115" s="11" t="s">
        <v>1211</v>
      </c>
      <c r="M1115" s="11"/>
      <c r="N1115" s="19">
        <v>104800</v>
      </c>
      <c r="O1115" s="19">
        <v>104800</v>
      </c>
      <c r="P1115" s="11"/>
      <c r="Q1115" s="11"/>
      <c r="R1115" s="13">
        <f t="shared" si="242"/>
        <v>0</v>
      </c>
      <c r="S1115" s="19">
        <v>104800</v>
      </c>
      <c r="T1115" s="22">
        <v>436.67</v>
      </c>
      <c r="U1115" s="11"/>
      <c r="V1115" s="19">
        <v>104800</v>
      </c>
      <c r="W1115" s="22">
        <v>436.67</v>
      </c>
      <c r="X1115" s="19">
        <v>104363.33</v>
      </c>
      <c r="Y1115" s="19">
        <f t="shared" si="243"/>
        <v>436.66666666666669</v>
      </c>
      <c r="Z1115" s="19">
        <f t="shared" si="240"/>
        <v>2620.0033333333336</v>
      </c>
      <c r="AA1115" s="19">
        <f t="shared" si="241"/>
        <v>102179.99666666667</v>
      </c>
      <c r="AB1115" s="19">
        <f t="shared" si="244"/>
        <v>5240</v>
      </c>
      <c r="AC1115" s="19">
        <f t="shared" si="245"/>
        <v>96939.996666666673</v>
      </c>
      <c r="AD1115" s="19">
        <f t="shared" si="246"/>
        <v>5240</v>
      </c>
      <c r="AE1115" s="19">
        <f t="shared" si="247"/>
        <v>91699.996666666673</v>
      </c>
      <c r="AF1115" s="19">
        <f t="shared" si="248"/>
        <v>5240</v>
      </c>
      <c r="AG1115" s="19">
        <f t="shared" si="249"/>
        <v>86459.996666666673</v>
      </c>
      <c r="AH1115" s="19">
        <f t="shared" si="250"/>
        <v>5240</v>
      </c>
      <c r="AI1115" s="19">
        <f t="shared" si="251"/>
        <v>81219.996666666673</v>
      </c>
      <c r="AJ1115" s="19">
        <f t="shared" si="252"/>
        <v>5240</v>
      </c>
      <c r="AK1115" s="20">
        <f t="shared" si="253"/>
        <v>75979.996666666673</v>
      </c>
    </row>
    <row r="1116" spans="2:37" s="3" customFormat="1" ht="53.25" hidden="1" customHeight="1" outlineLevel="1" x14ac:dyDescent="0.2">
      <c r="B1116" s="15" t="s">
        <v>1452</v>
      </c>
      <c r="C1116" s="16" t="s">
        <v>44</v>
      </c>
      <c r="D1116" s="17">
        <v>240</v>
      </c>
      <c r="E1116" s="10" t="s">
        <v>973</v>
      </c>
      <c r="F1116" s="10" t="s">
        <v>81</v>
      </c>
      <c r="G1116" s="21">
        <v>57108</v>
      </c>
      <c r="H1116" s="18">
        <f>IFERROR(INDEX(#REF!,MATCH(G1116,#REF!,0)),G1116)</f>
        <v>57108</v>
      </c>
      <c r="I1116" s="11"/>
      <c r="J1116" s="11" t="s">
        <v>1221</v>
      </c>
      <c r="K1116" s="11"/>
      <c r="L1116" s="11" t="s">
        <v>1312</v>
      </c>
      <c r="M1116" s="11"/>
      <c r="N1116" s="19">
        <v>275010</v>
      </c>
      <c r="O1116" s="19">
        <v>275010</v>
      </c>
      <c r="P1116" s="11"/>
      <c r="Q1116" s="11"/>
      <c r="R1116" s="13">
        <f t="shared" si="242"/>
        <v>0</v>
      </c>
      <c r="S1116" s="19">
        <v>275010</v>
      </c>
      <c r="T1116" s="19">
        <v>1145.8800000000001</v>
      </c>
      <c r="U1116" s="11"/>
      <c r="V1116" s="19">
        <v>275010</v>
      </c>
      <c r="W1116" s="19">
        <v>1145.8800000000001</v>
      </c>
      <c r="X1116" s="19">
        <v>273864.12</v>
      </c>
      <c r="Y1116" s="19">
        <f t="shared" si="243"/>
        <v>1145.875</v>
      </c>
      <c r="Z1116" s="19">
        <f t="shared" si="240"/>
        <v>6875.2550000000001</v>
      </c>
      <c r="AA1116" s="19">
        <f t="shared" si="241"/>
        <v>268134.745</v>
      </c>
      <c r="AB1116" s="19">
        <f t="shared" si="244"/>
        <v>13750.5</v>
      </c>
      <c r="AC1116" s="19">
        <f t="shared" si="245"/>
        <v>254384.245</v>
      </c>
      <c r="AD1116" s="19">
        <f t="shared" si="246"/>
        <v>13750.5</v>
      </c>
      <c r="AE1116" s="19">
        <f t="shared" si="247"/>
        <v>240633.745</v>
      </c>
      <c r="AF1116" s="19">
        <f t="shared" si="248"/>
        <v>13750.5</v>
      </c>
      <c r="AG1116" s="19">
        <f t="shared" si="249"/>
        <v>226883.245</v>
      </c>
      <c r="AH1116" s="19">
        <f t="shared" si="250"/>
        <v>13750.5</v>
      </c>
      <c r="AI1116" s="19">
        <f t="shared" si="251"/>
        <v>213132.745</v>
      </c>
      <c r="AJ1116" s="19">
        <f t="shared" si="252"/>
        <v>13750.5</v>
      </c>
      <c r="AK1116" s="20">
        <f t="shared" si="253"/>
        <v>199382.245</v>
      </c>
    </row>
    <row r="1117" spans="2:37" s="3" customFormat="1" ht="53.25" hidden="1" customHeight="1" outlineLevel="1" x14ac:dyDescent="0.2">
      <c r="B1117" s="15" t="s">
        <v>1453</v>
      </c>
      <c r="C1117" s="16" t="s">
        <v>44</v>
      </c>
      <c r="D1117" s="17">
        <v>240</v>
      </c>
      <c r="E1117" s="10" t="s">
        <v>973</v>
      </c>
      <c r="F1117" s="10" t="s">
        <v>81</v>
      </c>
      <c r="G1117" s="21">
        <v>57109</v>
      </c>
      <c r="H1117" s="18">
        <f>IFERROR(INDEX(#REF!,MATCH(G1117,#REF!,0)),G1117)</f>
        <v>57109</v>
      </c>
      <c r="I1117" s="11"/>
      <c r="J1117" s="11" t="s">
        <v>1221</v>
      </c>
      <c r="K1117" s="11"/>
      <c r="L1117" s="11" t="s">
        <v>1211</v>
      </c>
      <c r="M1117" s="11"/>
      <c r="N1117" s="19">
        <v>116000</v>
      </c>
      <c r="O1117" s="19">
        <v>116000</v>
      </c>
      <c r="P1117" s="11"/>
      <c r="Q1117" s="11"/>
      <c r="R1117" s="13">
        <f t="shared" si="242"/>
        <v>0</v>
      </c>
      <c r="S1117" s="19">
        <v>116000</v>
      </c>
      <c r="T1117" s="22">
        <v>483.33</v>
      </c>
      <c r="U1117" s="11"/>
      <c r="V1117" s="19">
        <v>116000</v>
      </c>
      <c r="W1117" s="22">
        <v>483.33</v>
      </c>
      <c r="X1117" s="19">
        <v>115516.67</v>
      </c>
      <c r="Y1117" s="19">
        <f t="shared" si="243"/>
        <v>483.33333333333331</v>
      </c>
      <c r="Z1117" s="19">
        <f t="shared" si="240"/>
        <v>2899.9966666666664</v>
      </c>
      <c r="AA1117" s="19">
        <f t="shared" si="241"/>
        <v>113100.00333333333</v>
      </c>
      <c r="AB1117" s="19">
        <f t="shared" si="244"/>
        <v>5800</v>
      </c>
      <c r="AC1117" s="19">
        <f t="shared" si="245"/>
        <v>107300.00333333333</v>
      </c>
      <c r="AD1117" s="19">
        <f t="shared" si="246"/>
        <v>5800</v>
      </c>
      <c r="AE1117" s="19">
        <f t="shared" si="247"/>
        <v>101500.00333333333</v>
      </c>
      <c r="AF1117" s="19">
        <f t="shared" si="248"/>
        <v>5800</v>
      </c>
      <c r="AG1117" s="19">
        <f t="shared" si="249"/>
        <v>95700.003333333327</v>
      </c>
      <c r="AH1117" s="19">
        <f t="shared" si="250"/>
        <v>5800</v>
      </c>
      <c r="AI1117" s="19">
        <f t="shared" si="251"/>
        <v>89900.003333333327</v>
      </c>
      <c r="AJ1117" s="19">
        <f t="shared" si="252"/>
        <v>5800</v>
      </c>
      <c r="AK1117" s="20">
        <f t="shared" si="253"/>
        <v>84100.003333333327</v>
      </c>
    </row>
    <row r="1118" spans="2:37" s="3" customFormat="1" ht="53.25" hidden="1" customHeight="1" outlineLevel="1" x14ac:dyDescent="0.2">
      <c r="B1118" s="15" t="s">
        <v>1454</v>
      </c>
      <c r="C1118" s="16" t="s">
        <v>44</v>
      </c>
      <c r="D1118" s="17">
        <v>240</v>
      </c>
      <c r="E1118" s="10" t="s">
        <v>973</v>
      </c>
      <c r="F1118" s="10" t="s">
        <v>81</v>
      </c>
      <c r="G1118" s="36">
        <v>781</v>
      </c>
      <c r="H1118" s="18">
        <f>IFERROR(INDEX(#REF!,MATCH(G1118,#REF!,0)),G1118)</f>
        <v>781</v>
      </c>
      <c r="I1118" s="11"/>
      <c r="J1118" s="11" t="s">
        <v>1221</v>
      </c>
      <c r="K1118" s="11"/>
      <c r="L1118" s="11" t="s">
        <v>1211</v>
      </c>
      <c r="M1118" s="11"/>
      <c r="N1118" s="19">
        <v>134160</v>
      </c>
      <c r="O1118" s="19">
        <v>134160</v>
      </c>
      <c r="P1118" s="11"/>
      <c r="Q1118" s="11"/>
      <c r="R1118" s="13">
        <f t="shared" si="242"/>
        <v>0</v>
      </c>
      <c r="S1118" s="19">
        <v>134160</v>
      </c>
      <c r="T1118" s="22">
        <v>559</v>
      </c>
      <c r="U1118" s="11"/>
      <c r="V1118" s="19">
        <v>134160</v>
      </c>
      <c r="W1118" s="22">
        <v>559</v>
      </c>
      <c r="X1118" s="19">
        <v>133601</v>
      </c>
      <c r="Y1118" s="19">
        <f t="shared" si="243"/>
        <v>559</v>
      </c>
      <c r="Z1118" s="19">
        <f t="shared" si="240"/>
        <v>3354</v>
      </c>
      <c r="AA1118" s="19">
        <f t="shared" si="241"/>
        <v>130806</v>
      </c>
      <c r="AB1118" s="19">
        <f t="shared" si="244"/>
        <v>6708</v>
      </c>
      <c r="AC1118" s="19">
        <f t="shared" si="245"/>
        <v>124098</v>
      </c>
      <c r="AD1118" s="19">
        <f t="shared" si="246"/>
        <v>6708</v>
      </c>
      <c r="AE1118" s="19">
        <f t="shared" si="247"/>
        <v>117390</v>
      </c>
      <c r="AF1118" s="19">
        <f t="shared" si="248"/>
        <v>6708</v>
      </c>
      <c r="AG1118" s="19">
        <f t="shared" si="249"/>
        <v>110682</v>
      </c>
      <c r="AH1118" s="19">
        <f t="shared" si="250"/>
        <v>6708</v>
      </c>
      <c r="AI1118" s="19">
        <f t="shared" si="251"/>
        <v>103974</v>
      </c>
      <c r="AJ1118" s="19">
        <f t="shared" si="252"/>
        <v>6708</v>
      </c>
      <c r="AK1118" s="20">
        <f t="shared" si="253"/>
        <v>97266</v>
      </c>
    </row>
    <row r="1119" spans="2:37" s="3" customFormat="1" ht="53.25" hidden="1" customHeight="1" outlineLevel="1" x14ac:dyDescent="0.2">
      <c r="B1119" s="15" t="s">
        <v>1455</v>
      </c>
      <c r="C1119" s="16" t="s">
        <v>44</v>
      </c>
      <c r="D1119" s="17">
        <v>240</v>
      </c>
      <c r="E1119" s="10" t="s">
        <v>973</v>
      </c>
      <c r="F1119" s="10" t="s">
        <v>81</v>
      </c>
      <c r="G1119" s="21">
        <v>57111</v>
      </c>
      <c r="H1119" s="18">
        <f>IFERROR(INDEX(#REF!,MATCH(G1119,#REF!,0)),G1119)</f>
        <v>57111</v>
      </c>
      <c r="I1119" s="11"/>
      <c r="J1119" s="11" t="s">
        <v>1221</v>
      </c>
      <c r="K1119" s="11"/>
      <c r="L1119" s="11" t="s">
        <v>1211</v>
      </c>
      <c r="M1119" s="11"/>
      <c r="N1119" s="19">
        <v>862830</v>
      </c>
      <c r="O1119" s="19">
        <v>862830</v>
      </c>
      <c r="P1119" s="11"/>
      <c r="Q1119" s="11"/>
      <c r="R1119" s="13">
        <f t="shared" si="242"/>
        <v>0</v>
      </c>
      <c r="S1119" s="19">
        <v>862830</v>
      </c>
      <c r="T1119" s="19">
        <v>3595.13</v>
      </c>
      <c r="U1119" s="11"/>
      <c r="V1119" s="19">
        <v>862830</v>
      </c>
      <c r="W1119" s="19">
        <v>3595.13</v>
      </c>
      <c r="X1119" s="19">
        <v>859234.87</v>
      </c>
      <c r="Y1119" s="19">
        <f t="shared" si="243"/>
        <v>3595.125</v>
      </c>
      <c r="Z1119" s="19">
        <f t="shared" si="240"/>
        <v>21570.755000000001</v>
      </c>
      <c r="AA1119" s="19">
        <f t="shared" si="241"/>
        <v>841259.245</v>
      </c>
      <c r="AB1119" s="19">
        <f t="shared" si="244"/>
        <v>43141.5</v>
      </c>
      <c r="AC1119" s="19">
        <f t="shared" si="245"/>
        <v>798117.745</v>
      </c>
      <c r="AD1119" s="19">
        <f t="shared" si="246"/>
        <v>43141.5</v>
      </c>
      <c r="AE1119" s="19">
        <f t="shared" si="247"/>
        <v>754976.245</v>
      </c>
      <c r="AF1119" s="19">
        <f t="shared" si="248"/>
        <v>43141.5</v>
      </c>
      <c r="AG1119" s="19">
        <f t="shared" si="249"/>
        <v>711834.745</v>
      </c>
      <c r="AH1119" s="19">
        <f t="shared" si="250"/>
        <v>43141.5</v>
      </c>
      <c r="AI1119" s="19">
        <f t="shared" si="251"/>
        <v>668693.245</v>
      </c>
      <c r="AJ1119" s="19">
        <f t="shared" si="252"/>
        <v>43141.5</v>
      </c>
      <c r="AK1119" s="20">
        <f t="shared" si="253"/>
        <v>625551.745</v>
      </c>
    </row>
    <row r="1120" spans="2:37" s="3" customFormat="1" ht="53.25" hidden="1" customHeight="1" outlineLevel="1" x14ac:dyDescent="0.2">
      <c r="B1120" s="15" t="s">
        <v>1456</v>
      </c>
      <c r="C1120" s="16" t="s">
        <v>44</v>
      </c>
      <c r="D1120" s="17">
        <v>240</v>
      </c>
      <c r="E1120" s="10" t="s">
        <v>973</v>
      </c>
      <c r="F1120" s="10" t="s">
        <v>81</v>
      </c>
      <c r="G1120" s="21">
        <v>57112</v>
      </c>
      <c r="H1120" s="18">
        <f>IFERROR(INDEX(#REF!,MATCH(G1120,#REF!,0)),G1120)</f>
        <v>57112</v>
      </c>
      <c r="I1120" s="11"/>
      <c r="J1120" s="11" t="s">
        <v>1221</v>
      </c>
      <c r="K1120" s="11"/>
      <c r="L1120" s="11" t="s">
        <v>1211</v>
      </c>
      <c r="M1120" s="11"/>
      <c r="N1120" s="19">
        <v>1003520</v>
      </c>
      <c r="O1120" s="19">
        <v>1003520</v>
      </c>
      <c r="P1120" s="11"/>
      <c r="Q1120" s="11"/>
      <c r="R1120" s="13">
        <f t="shared" si="242"/>
        <v>0</v>
      </c>
      <c r="S1120" s="19">
        <v>1003520</v>
      </c>
      <c r="T1120" s="19">
        <v>4181.33</v>
      </c>
      <c r="U1120" s="11"/>
      <c r="V1120" s="19">
        <v>1003520</v>
      </c>
      <c r="W1120" s="19">
        <v>4181.33</v>
      </c>
      <c r="X1120" s="19">
        <v>999338.67</v>
      </c>
      <c r="Y1120" s="19">
        <f t="shared" si="243"/>
        <v>4181.333333333333</v>
      </c>
      <c r="Z1120" s="19">
        <f t="shared" si="240"/>
        <v>25087.996666666666</v>
      </c>
      <c r="AA1120" s="19">
        <f t="shared" si="241"/>
        <v>978432.0033333333</v>
      </c>
      <c r="AB1120" s="19">
        <f t="shared" si="244"/>
        <v>50176</v>
      </c>
      <c r="AC1120" s="19">
        <f t="shared" si="245"/>
        <v>928256.0033333333</v>
      </c>
      <c r="AD1120" s="19">
        <f t="shared" si="246"/>
        <v>50176</v>
      </c>
      <c r="AE1120" s="19">
        <f t="shared" si="247"/>
        <v>878080.0033333333</v>
      </c>
      <c r="AF1120" s="19">
        <f t="shared" si="248"/>
        <v>50176</v>
      </c>
      <c r="AG1120" s="19">
        <f t="shared" si="249"/>
        <v>827904.0033333333</v>
      </c>
      <c r="AH1120" s="19">
        <f t="shared" si="250"/>
        <v>50176</v>
      </c>
      <c r="AI1120" s="19">
        <f t="shared" si="251"/>
        <v>777728.0033333333</v>
      </c>
      <c r="AJ1120" s="19">
        <f t="shared" si="252"/>
        <v>50176</v>
      </c>
      <c r="AK1120" s="20">
        <f t="shared" si="253"/>
        <v>727552.0033333333</v>
      </c>
    </row>
    <row r="1121" spans="2:37" s="3" customFormat="1" ht="53.25" hidden="1" customHeight="1" outlineLevel="1" x14ac:dyDescent="0.2">
      <c r="B1121" s="15" t="s">
        <v>1457</v>
      </c>
      <c r="C1121" s="16" t="s">
        <v>44</v>
      </c>
      <c r="D1121" s="17">
        <v>240</v>
      </c>
      <c r="E1121" s="10" t="s">
        <v>973</v>
      </c>
      <c r="F1121" s="10" t="s">
        <v>81</v>
      </c>
      <c r="G1121" s="21">
        <v>57113</v>
      </c>
      <c r="H1121" s="18">
        <f>IFERROR(INDEX(#REF!,MATCH(G1121,#REF!,0)),G1121)</f>
        <v>57113</v>
      </c>
      <c r="I1121" s="11"/>
      <c r="J1121" s="11" t="s">
        <v>1221</v>
      </c>
      <c r="K1121" s="11"/>
      <c r="L1121" s="11" t="s">
        <v>1211</v>
      </c>
      <c r="M1121" s="11"/>
      <c r="N1121" s="19">
        <v>1442330</v>
      </c>
      <c r="O1121" s="19">
        <v>1442330</v>
      </c>
      <c r="P1121" s="11"/>
      <c r="Q1121" s="11"/>
      <c r="R1121" s="13">
        <f t="shared" si="242"/>
        <v>0</v>
      </c>
      <c r="S1121" s="19">
        <v>1442330</v>
      </c>
      <c r="T1121" s="19">
        <v>6009.71</v>
      </c>
      <c r="U1121" s="11"/>
      <c r="V1121" s="19">
        <v>1442330</v>
      </c>
      <c r="W1121" s="19">
        <v>6009.71</v>
      </c>
      <c r="X1121" s="19">
        <v>1436320.29</v>
      </c>
      <c r="Y1121" s="19">
        <f t="shared" si="243"/>
        <v>6009.708333333333</v>
      </c>
      <c r="Z1121" s="19">
        <f t="shared" si="240"/>
        <v>36058.251666666663</v>
      </c>
      <c r="AA1121" s="19">
        <f t="shared" si="241"/>
        <v>1406271.7483333333</v>
      </c>
      <c r="AB1121" s="19">
        <f t="shared" si="244"/>
        <v>72116.5</v>
      </c>
      <c r="AC1121" s="19">
        <f t="shared" si="245"/>
        <v>1334155.2483333333</v>
      </c>
      <c r="AD1121" s="19">
        <f t="shared" si="246"/>
        <v>72116.5</v>
      </c>
      <c r="AE1121" s="19">
        <f t="shared" si="247"/>
        <v>1262038.7483333333</v>
      </c>
      <c r="AF1121" s="19">
        <f t="shared" si="248"/>
        <v>72116.5</v>
      </c>
      <c r="AG1121" s="19">
        <f t="shared" si="249"/>
        <v>1189922.2483333333</v>
      </c>
      <c r="AH1121" s="19">
        <f t="shared" si="250"/>
        <v>72116.5</v>
      </c>
      <c r="AI1121" s="19">
        <f t="shared" si="251"/>
        <v>1117805.7483333333</v>
      </c>
      <c r="AJ1121" s="19">
        <f t="shared" si="252"/>
        <v>72116.5</v>
      </c>
      <c r="AK1121" s="20">
        <f t="shared" si="253"/>
        <v>1045689.2483333333</v>
      </c>
    </row>
    <row r="1122" spans="2:37" s="3" customFormat="1" ht="53.25" hidden="1" customHeight="1" outlineLevel="1" x14ac:dyDescent="0.2">
      <c r="B1122" s="15" t="s">
        <v>1458</v>
      </c>
      <c r="C1122" s="16" t="s">
        <v>44</v>
      </c>
      <c r="D1122" s="17">
        <v>240</v>
      </c>
      <c r="E1122" s="10" t="s">
        <v>973</v>
      </c>
      <c r="F1122" s="10" t="s">
        <v>81</v>
      </c>
      <c r="G1122" s="21">
        <v>57114</v>
      </c>
      <c r="H1122" s="18">
        <f>IFERROR(INDEX(#REF!,MATCH(G1122,#REF!,0)),G1122)</f>
        <v>57114</v>
      </c>
      <c r="I1122" s="11"/>
      <c r="J1122" s="11" t="s">
        <v>1221</v>
      </c>
      <c r="K1122" s="11"/>
      <c r="L1122" s="11" t="s">
        <v>1211</v>
      </c>
      <c r="M1122" s="11"/>
      <c r="N1122" s="19">
        <v>274750</v>
      </c>
      <c r="O1122" s="19">
        <v>274750</v>
      </c>
      <c r="P1122" s="11"/>
      <c r="Q1122" s="11"/>
      <c r="R1122" s="13">
        <f t="shared" si="242"/>
        <v>0</v>
      </c>
      <c r="S1122" s="19">
        <v>274750</v>
      </c>
      <c r="T1122" s="19">
        <v>1144.79</v>
      </c>
      <c r="U1122" s="11"/>
      <c r="V1122" s="19">
        <v>274750</v>
      </c>
      <c r="W1122" s="19">
        <v>1144.79</v>
      </c>
      <c r="X1122" s="19">
        <v>273605.21000000002</v>
      </c>
      <c r="Y1122" s="19">
        <f t="shared" si="243"/>
        <v>1144.7916666666667</v>
      </c>
      <c r="Z1122" s="19">
        <f t="shared" si="240"/>
        <v>6868.7483333333339</v>
      </c>
      <c r="AA1122" s="19">
        <f t="shared" si="241"/>
        <v>267881.25166666665</v>
      </c>
      <c r="AB1122" s="19">
        <f t="shared" si="244"/>
        <v>13737.5</v>
      </c>
      <c r="AC1122" s="19">
        <f t="shared" si="245"/>
        <v>254143.75166666665</v>
      </c>
      <c r="AD1122" s="19">
        <f t="shared" si="246"/>
        <v>13737.5</v>
      </c>
      <c r="AE1122" s="19">
        <f t="shared" si="247"/>
        <v>240406.25166666665</v>
      </c>
      <c r="AF1122" s="19">
        <f t="shared" si="248"/>
        <v>13737.5</v>
      </c>
      <c r="AG1122" s="19">
        <f t="shared" si="249"/>
        <v>226668.75166666665</v>
      </c>
      <c r="AH1122" s="19">
        <f t="shared" si="250"/>
        <v>13737.5</v>
      </c>
      <c r="AI1122" s="19">
        <f t="shared" si="251"/>
        <v>212931.25166666665</v>
      </c>
      <c r="AJ1122" s="19">
        <f t="shared" si="252"/>
        <v>13737.5</v>
      </c>
      <c r="AK1122" s="20">
        <f t="shared" si="253"/>
        <v>199193.75166666665</v>
      </c>
    </row>
    <row r="1123" spans="2:37" s="3" customFormat="1" ht="53.25" hidden="1" customHeight="1" outlineLevel="1" x14ac:dyDescent="0.2">
      <c r="B1123" s="15" t="s">
        <v>1459</v>
      </c>
      <c r="C1123" s="16" t="s">
        <v>44</v>
      </c>
      <c r="D1123" s="17">
        <v>240</v>
      </c>
      <c r="E1123" s="10" t="s">
        <v>973</v>
      </c>
      <c r="F1123" s="10" t="s">
        <v>81</v>
      </c>
      <c r="G1123" s="21">
        <v>57115</v>
      </c>
      <c r="H1123" s="18">
        <f>IFERROR(INDEX(#REF!,MATCH(G1123,#REF!,0)),G1123)</f>
        <v>57115</v>
      </c>
      <c r="I1123" s="11"/>
      <c r="J1123" s="11" t="s">
        <v>1221</v>
      </c>
      <c r="K1123" s="11"/>
      <c r="L1123" s="11" t="s">
        <v>1211</v>
      </c>
      <c r="M1123" s="11"/>
      <c r="N1123" s="19">
        <v>110790</v>
      </c>
      <c r="O1123" s="19">
        <v>110790</v>
      </c>
      <c r="P1123" s="11"/>
      <c r="Q1123" s="11"/>
      <c r="R1123" s="13">
        <f t="shared" si="242"/>
        <v>0</v>
      </c>
      <c r="S1123" s="19">
        <v>110790</v>
      </c>
      <c r="T1123" s="22">
        <v>461.63</v>
      </c>
      <c r="U1123" s="11"/>
      <c r="V1123" s="19">
        <v>110790</v>
      </c>
      <c r="W1123" s="22">
        <v>461.63</v>
      </c>
      <c r="X1123" s="19">
        <v>110328.37</v>
      </c>
      <c r="Y1123" s="19">
        <f t="shared" si="243"/>
        <v>461.625</v>
      </c>
      <c r="Z1123" s="19">
        <f t="shared" si="240"/>
        <v>2769.7550000000001</v>
      </c>
      <c r="AA1123" s="19">
        <f t="shared" si="241"/>
        <v>108020.245</v>
      </c>
      <c r="AB1123" s="19">
        <f t="shared" si="244"/>
        <v>5539.5</v>
      </c>
      <c r="AC1123" s="19">
        <f t="shared" si="245"/>
        <v>102480.745</v>
      </c>
      <c r="AD1123" s="19">
        <f t="shared" si="246"/>
        <v>5539.5</v>
      </c>
      <c r="AE1123" s="19">
        <f t="shared" si="247"/>
        <v>96941.244999999995</v>
      </c>
      <c r="AF1123" s="19">
        <f t="shared" si="248"/>
        <v>5539.5</v>
      </c>
      <c r="AG1123" s="19">
        <f t="shared" si="249"/>
        <v>91401.744999999995</v>
      </c>
      <c r="AH1123" s="19">
        <f t="shared" si="250"/>
        <v>5539.5</v>
      </c>
      <c r="AI1123" s="19">
        <f t="shared" si="251"/>
        <v>85862.244999999995</v>
      </c>
      <c r="AJ1123" s="19">
        <f t="shared" si="252"/>
        <v>5539.5</v>
      </c>
      <c r="AK1123" s="20">
        <f t="shared" si="253"/>
        <v>80322.744999999995</v>
      </c>
    </row>
    <row r="1124" spans="2:37" s="3" customFormat="1" ht="53.25" hidden="1" customHeight="1" outlineLevel="1" x14ac:dyDescent="0.2">
      <c r="B1124" s="15" t="s">
        <v>1460</v>
      </c>
      <c r="C1124" s="16" t="s">
        <v>44</v>
      </c>
      <c r="D1124" s="17">
        <v>240</v>
      </c>
      <c r="E1124" s="10" t="s">
        <v>973</v>
      </c>
      <c r="F1124" s="10" t="s">
        <v>81</v>
      </c>
      <c r="G1124" s="21">
        <v>57116</v>
      </c>
      <c r="H1124" s="18">
        <f>IFERROR(INDEX(#REF!,MATCH(G1124,#REF!,0)),G1124)</f>
        <v>57116</v>
      </c>
      <c r="I1124" s="11"/>
      <c r="J1124" s="11" t="s">
        <v>1221</v>
      </c>
      <c r="K1124" s="11"/>
      <c r="L1124" s="11" t="s">
        <v>1211</v>
      </c>
      <c r="M1124" s="11"/>
      <c r="N1124" s="19">
        <v>496670</v>
      </c>
      <c r="O1124" s="19">
        <v>496670</v>
      </c>
      <c r="P1124" s="11"/>
      <c r="Q1124" s="11"/>
      <c r="R1124" s="13">
        <f t="shared" si="242"/>
        <v>0</v>
      </c>
      <c r="S1124" s="19">
        <v>496670</v>
      </c>
      <c r="T1124" s="19">
        <v>2069.46</v>
      </c>
      <c r="U1124" s="11"/>
      <c r="V1124" s="19">
        <v>496670</v>
      </c>
      <c r="W1124" s="19">
        <v>2069.46</v>
      </c>
      <c r="X1124" s="19">
        <v>494600.54</v>
      </c>
      <c r="Y1124" s="19">
        <f t="shared" si="243"/>
        <v>2069.4583333333335</v>
      </c>
      <c r="Z1124" s="19">
        <f t="shared" si="240"/>
        <v>12416.751666666667</v>
      </c>
      <c r="AA1124" s="19">
        <f t="shared" si="241"/>
        <v>484253.24833333335</v>
      </c>
      <c r="AB1124" s="19">
        <f t="shared" si="244"/>
        <v>24833.5</v>
      </c>
      <c r="AC1124" s="19">
        <f t="shared" si="245"/>
        <v>459419.74833333335</v>
      </c>
      <c r="AD1124" s="19">
        <f t="shared" si="246"/>
        <v>24833.5</v>
      </c>
      <c r="AE1124" s="19">
        <f t="shared" si="247"/>
        <v>434586.24833333335</v>
      </c>
      <c r="AF1124" s="19">
        <f t="shared" si="248"/>
        <v>24833.5</v>
      </c>
      <c r="AG1124" s="19">
        <f t="shared" si="249"/>
        <v>409752.74833333335</v>
      </c>
      <c r="AH1124" s="19">
        <f t="shared" si="250"/>
        <v>24833.5</v>
      </c>
      <c r="AI1124" s="19">
        <f t="shared" si="251"/>
        <v>384919.24833333335</v>
      </c>
      <c r="AJ1124" s="19">
        <f t="shared" si="252"/>
        <v>24833.5</v>
      </c>
      <c r="AK1124" s="20">
        <f t="shared" si="253"/>
        <v>360085.74833333335</v>
      </c>
    </row>
    <row r="1125" spans="2:37" s="3" customFormat="1" ht="53.25" hidden="1" customHeight="1" outlineLevel="1" x14ac:dyDescent="0.2">
      <c r="B1125" s="15" t="s">
        <v>1461</v>
      </c>
      <c r="C1125" s="16" t="s">
        <v>44</v>
      </c>
      <c r="D1125" s="17">
        <v>240</v>
      </c>
      <c r="E1125" s="10" t="s">
        <v>973</v>
      </c>
      <c r="F1125" s="10" t="s">
        <v>81</v>
      </c>
      <c r="G1125" s="21">
        <v>57117</v>
      </c>
      <c r="H1125" s="18">
        <f>IFERROR(INDEX(#REF!,MATCH(G1125,#REF!,0)),G1125)</f>
        <v>57117</v>
      </c>
      <c r="I1125" s="11"/>
      <c r="J1125" s="11" t="s">
        <v>1221</v>
      </c>
      <c r="K1125" s="11"/>
      <c r="L1125" s="11" t="s">
        <v>1211</v>
      </c>
      <c r="M1125" s="11"/>
      <c r="N1125" s="19">
        <v>305520</v>
      </c>
      <c r="O1125" s="19">
        <v>305520</v>
      </c>
      <c r="P1125" s="11"/>
      <c r="Q1125" s="11"/>
      <c r="R1125" s="13">
        <f t="shared" si="242"/>
        <v>0</v>
      </c>
      <c r="S1125" s="19">
        <v>305520</v>
      </c>
      <c r="T1125" s="19">
        <v>1273</v>
      </c>
      <c r="U1125" s="11"/>
      <c r="V1125" s="19">
        <v>305520</v>
      </c>
      <c r="W1125" s="19">
        <v>1273</v>
      </c>
      <c r="X1125" s="19">
        <v>304247</v>
      </c>
      <c r="Y1125" s="19">
        <f t="shared" si="243"/>
        <v>1273</v>
      </c>
      <c r="Z1125" s="19">
        <f t="shared" si="240"/>
        <v>7638</v>
      </c>
      <c r="AA1125" s="19">
        <f t="shared" si="241"/>
        <v>297882</v>
      </c>
      <c r="AB1125" s="19">
        <f t="shared" si="244"/>
        <v>15276</v>
      </c>
      <c r="AC1125" s="19">
        <f t="shared" si="245"/>
        <v>282606</v>
      </c>
      <c r="AD1125" s="19">
        <f t="shared" si="246"/>
        <v>15276</v>
      </c>
      <c r="AE1125" s="19">
        <f t="shared" si="247"/>
        <v>267330</v>
      </c>
      <c r="AF1125" s="19">
        <f t="shared" si="248"/>
        <v>15276</v>
      </c>
      <c r="AG1125" s="19">
        <f t="shared" si="249"/>
        <v>252054</v>
      </c>
      <c r="AH1125" s="19">
        <f t="shared" si="250"/>
        <v>15276</v>
      </c>
      <c r="AI1125" s="19">
        <f t="shared" si="251"/>
        <v>236778</v>
      </c>
      <c r="AJ1125" s="19">
        <f t="shared" si="252"/>
        <v>15276</v>
      </c>
      <c r="AK1125" s="20">
        <f t="shared" si="253"/>
        <v>221502</v>
      </c>
    </row>
    <row r="1126" spans="2:37" s="3" customFormat="1" ht="53.25" hidden="1" customHeight="1" outlineLevel="1" x14ac:dyDescent="0.2">
      <c r="B1126" s="15" t="s">
        <v>1462</v>
      </c>
      <c r="C1126" s="16" t="s">
        <v>44</v>
      </c>
      <c r="D1126" s="17">
        <v>240</v>
      </c>
      <c r="E1126" s="10" t="s">
        <v>973</v>
      </c>
      <c r="F1126" s="10" t="s">
        <v>81</v>
      </c>
      <c r="G1126" s="21">
        <v>57118</v>
      </c>
      <c r="H1126" s="18">
        <f>IFERROR(INDEX(#REF!,MATCH(G1126,#REF!,0)),G1126)</f>
        <v>57118</v>
      </c>
      <c r="I1126" s="11"/>
      <c r="J1126" s="11" t="s">
        <v>1221</v>
      </c>
      <c r="K1126" s="11"/>
      <c r="L1126" s="11" t="s">
        <v>1211</v>
      </c>
      <c r="M1126" s="11"/>
      <c r="N1126" s="19">
        <v>368220</v>
      </c>
      <c r="O1126" s="19">
        <v>368220</v>
      </c>
      <c r="P1126" s="11"/>
      <c r="Q1126" s="11"/>
      <c r="R1126" s="13">
        <f t="shared" si="242"/>
        <v>0</v>
      </c>
      <c r="S1126" s="19">
        <v>368220</v>
      </c>
      <c r="T1126" s="19">
        <v>1534.25</v>
      </c>
      <c r="U1126" s="11"/>
      <c r="V1126" s="19">
        <v>368220</v>
      </c>
      <c r="W1126" s="19">
        <v>1534.25</v>
      </c>
      <c r="X1126" s="19">
        <v>366685.75</v>
      </c>
      <c r="Y1126" s="19">
        <f t="shared" si="243"/>
        <v>1534.25</v>
      </c>
      <c r="Z1126" s="19">
        <f t="shared" si="240"/>
        <v>9205.5</v>
      </c>
      <c r="AA1126" s="19">
        <f t="shared" si="241"/>
        <v>359014.5</v>
      </c>
      <c r="AB1126" s="19">
        <f t="shared" si="244"/>
        <v>18411</v>
      </c>
      <c r="AC1126" s="19">
        <f t="shared" si="245"/>
        <v>340603.5</v>
      </c>
      <c r="AD1126" s="19">
        <f t="shared" si="246"/>
        <v>18411</v>
      </c>
      <c r="AE1126" s="19">
        <f t="shared" si="247"/>
        <v>322192.5</v>
      </c>
      <c r="AF1126" s="19">
        <f t="shared" si="248"/>
        <v>18411</v>
      </c>
      <c r="AG1126" s="19">
        <f t="shared" si="249"/>
        <v>303781.5</v>
      </c>
      <c r="AH1126" s="19">
        <f t="shared" si="250"/>
        <v>18411</v>
      </c>
      <c r="AI1126" s="19">
        <f t="shared" si="251"/>
        <v>285370.5</v>
      </c>
      <c r="AJ1126" s="19">
        <f t="shared" si="252"/>
        <v>18411</v>
      </c>
      <c r="AK1126" s="20">
        <f t="shared" si="253"/>
        <v>266959.5</v>
      </c>
    </row>
    <row r="1127" spans="2:37" s="3" customFormat="1" ht="53.25" hidden="1" customHeight="1" outlineLevel="1" x14ac:dyDescent="0.2">
      <c r="B1127" s="15" t="s">
        <v>1463</v>
      </c>
      <c r="C1127" s="16" t="s">
        <v>44</v>
      </c>
      <c r="D1127" s="17">
        <v>240</v>
      </c>
      <c r="E1127" s="10" t="s">
        <v>973</v>
      </c>
      <c r="F1127" s="10" t="s">
        <v>81</v>
      </c>
      <c r="G1127" s="21">
        <v>57119</v>
      </c>
      <c r="H1127" s="18">
        <f>IFERROR(INDEX(#REF!,MATCH(G1127,#REF!,0)),G1127)</f>
        <v>57119</v>
      </c>
      <c r="I1127" s="11"/>
      <c r="J1127" s="11" t="s">
        <v>1221</v>
      </c>
      <c r="K1127" s="11"/>
      <c r="L1127" s="11" t="s">
        <v>1211</v>
      </c>
      <c r="M1127" s="11"/>
      <c r="N1127" s="19">
        <v>337250</v>
      </c>
      <c r="O1127" s="19">
        <v>337250</v>
      </c>
      <c r="P1127" s="11"/>
      <c r="Q1127" s="11"/>
      <c r="R1127" s="13">
        <f t="shared" si="242"/>
        <v>0</v>
      </c>
      <c r="S1127" s="19">
        <v>337250</v>
      </c>
      <c r="T1127" s="19">
        <v>1405.21</v>
      </c>
      <c r="U1127" s="11"/>
      <c r="V1127" s="19">
        <v>337250</v>
      </c>
      <c r="W1127" s="19">
        <v>1405.21</v>
      </c>
      <c r="X1127" s="19">
        <v>335844.79</v>
      </c>
      <c r="Y1127" s="19">
        <f t="shared" si="243"/>
        <v>1405.2083333333333</v>
      </c>
      <c r="Z1127" s="19">
        <f t="shared" si="240"/>
        <v>8431.251666666667</v>
      </c>
      <c r="AA1127" s="19">
        <f t="shared" si="241"/>
        <v>328818.74833333335</v>
      </c>
      <c r="AB1127" s="19">
        <f t="shared" si="244"/>
        <v>16862.5</v>
      </c>
      <c r="AC1127" s="19">
        <f t="shared" si="245"/>
        <v>311956.24833333335</v>
      </c>
      <c r="AD1127" s="19">
        <f t="shared" si="246"/>
        <v>16862.5</v>
      </c>
      <c r="AE1127" s="19">
        <f t="shared" si="247"/>
        <v>295093.74833333335</v>
      </c>
      <c r="AF1127" s="19">
        <f t="shared" si="248"/>
        <v>16862.5</v>
      </c>
      <c r="AG1127" s="19">
        <f t="shared" si="249"/>
        <v>278231.24833333335</v>
      </c>
      <c r="AH1127" s="19">
        <f t="shared" si="250"/>
        <v>16862.5</v>
      </c>
      <c r="AI1127" s="19">
        <f t="shared" si="251"/>
        <v>261368.74833333335</v>
      </c>
      <c r="AJ1127" s="19">
        <f t="shared" si="252"/>
        <v>16862.5</v>
      </c>
      <c r="AK1127" s="20">
        <f t="shared" si="253"/>
        <v>244506.24833333335</v>
      </c>
    </row>
    <row r="1128" spans="2:37" s="3" customFormat="1" ht="53.25" hidden="1" customHeight="1" outlineLevel="1" x14ac:dyDescent="0.2">
      <c r="B1128" s="15" t="s">
        <v>1464</v>
      </c>
      <c r="C1128" s="16" t="s">
        <v>44</v>
      </c>
      <c r="D1128" s="17">
        <v>240</v>
      </c>
      <c r="E1128" s="10" t="s">
        <v>973</v>
      </c>
      <c r="F1128" s="10" t="s">
        <v>81</v>
      </c>
      <c r="G1128" s="21">
        <v>57120</v>
      </c>
      <c r="H1128" s="18">
        <f>IFERROR(INDEX(#REF!,MATCH(G1128,#REF!,0)),G1128)</f>
        <v>57120</v>
      </c>
      <c r="I1128" s="11"/>
      <c r="J1128" s="11" t="s">
        <v>1221</v>
      </c>
      <c r="K1128" s="11"/>
      <c r="L1128" s="11" t="s">
        <v>1211</v>
      </c>
      <c r="M1128" s="11"/>
      <c r="N1128" s="19">
        <v>350820</v>
      </c>
      <c r="O1128" s="19">
        <v>350820</v>
      </c>
      <c r="P1128" s="11"/>
      <c r="Q1128" s="11"/>
      <c r="R1128" s="13">
        <f t="shared" si="242"/>
        <v>0</v>
      </c>
      <c r="S1128" s="19">
        <v>350820</v>
      </c>
      <c r="T1128" s="19">
        <v>1461.75</v>
      </c>
      <c r="U1128" s="11"/>
      <c r="V1128" s="19">
        <v>350820</v>
      </c>
      <c r="W1128" s="19">
        <v>1461.75</v>
      </c>
      <c r="X1128" s="19">
        <v>349358.25</v>
      </c>
      <c r="Y1128" s="19">
        <f t="shared" si="243"/>
        <v>1461.75</v>
      </c>
      <c r="Z1128" s="19">
        <f t="shared" si="240"/>
        <v>8770.5</v>
      </c>
      <c r="AA1128" s="19">
        <f t="shared" si="241"/>
        <v>342049.5</v>
      </c>
      <c r="AB1128" s="19">
        <f t="shared" si="244"/>
        <v>17541</v>
      </c>
      <c r="AC1128" s="19">
        <f t="shared" si="245"/>
        <v>324508.5</v>
      </c>
      <c r="AD1128" s="19">
        <f t="shared" si="246"/>
        <v>17541</v>
      </c>
      <c r="AE1128" s="19">
        <f t="shared" si="247"/>
        <v>306967.5</v>
      </c>
      <c r="AF1128" s="19">
        <f t="shared" si="248"/>
        <v>17541</v>
      </c>
      <c r="AG1128" s="19">
        <f t="shared" si="249"/>
        <v>289426.5</v>
      </c>
      <c r="AH1128" s="19">
        <f t="shared" si="250"/>
        <v>17541</v>
      </c>
      <c r="AI1128" s="19">
        <f t="shared" si="251"/>
        <v>271885.5</v>
      </c>
      <c r="AJ1128" s="19">
        <f t="shared" si="252"/>
        <v>17541</v>
      </c>
      <c r="AK1128" s="20">
        <f t="shared" si="253"/>
        <v>254344.5</v>
      </c>
    </row>
    <row r="1129" spans="2:37" s="3" customFormat="1" ht="53.25" hidden="1" customHeight="1" outlineLevel="1" x14ac:dyDescent="0.2">
      <c r="B1129" s="15" t="s">
        <v>1465</v>
      </c>
      <c r="C1129" s="16" t="s">
        <v>44</v>
      </c>
      <c r="D1129" s="17">
        <v>240</v>
      </c>
      <c r="E1129" s="10" t="s">
        <v>973</v>
      </c>
      <c r="F1129" s="10" t="s">
        <v>81</v>
      </c>
      <c r="G1129" s="36">
        <v>224</v>
      </c>
      <c r="H1129" s="18">
        <f>IFERROR(INDEX(#REF!,MATCH(G1129,#REF!,0)),G1129)</f>
        <v>224</v>
      </c>
      <c r="I1129" s="11"/>
      <c r="J1129" s="11" t="s">
        <v>1221</v>
      </c>
      <c r="K1129" s="11"/>
      <c r="L1129" s="11" t="s">
        <v>1211</v>
      </c>
      <c r="M1129" s="11"/>
      <c r="N1129" s="19">
        <v>101610</v>
      </c>
      <c r="O1129" s="19">
        <v>101610</v>
      </c>
      <c r="P1129" s="11"/>
      <c r="Q1129" s="11"/>
      <c r="R1129" s="13">
        <f t="shared" si="242"/>
        <v>0</v>
      </c>
      <c r="S1129" s="19">
        <v>101610</v>
      </c>
      <c r="T1129" s="22">
        <v>423.38</v>
      </c>
      <c r="U1129" s="11"/>
      <c r="V1129" s="19">
        <v>101610</v>
      </c>
      <c r="W1129" s="22">
        <v>423.38</v>
      </c>
      <c r="X1129" s="19">
        <v>101186.62</v>
      </c>
      <c r="Y1129" s="19">
        <f t="shared" si="243"/>
        <v>423.375</v>
      </c>
      <c r="Z1129" s="19">
        <f t="shared" si="240"/>
        <v>2540.2550000000001</v>
      </c>
      <c r="AA1129" s="19">
        <f t="shared" si="241"/>
        <v>99069.744999999995</v>
      </c>
      <c r="AB1129" s="19">
        <f t="shared" si="244"/>
        <v>5080.5</v>
      </c>
      <c r="AC1129" s="19">
        <f t="shared" si="245"/>
        <v>93989.244999999995</v>
      </c>
      <c r="AD1129" s="19">
        <f t="shared" si="246"/>
        <v>5080.5</v>
      </c>
      <c r="AE1129" s="19">
        <f t="shared" si="247"/>
        <v>88908.744999999995</v>
      </c>
      <c r="AF1129" s="19">
        <f t="shared" si="248"/>
        <v>5080.5</v>
      </c>
      <c r="AG1129" s="19">
        <f t="shared" si="249"/>
        <v>83828.244999999995</v>
      </c>
      <c r="AH1129" s="19">
        <f t="shared" si="250"/>
        <v>5080.5</v>
      </c>
      <c r="AI1129" s="19">
        <f t="shared" si="251"/>
        <v>78747.744999999995</v>
      </c>
      <c r="AJ1129" s="19">
        <f t="shared" si="252"/>
        <v>5080.5</v>
      </c>
      <c r="AK1129" s="20">
        <f t="shared" si="253"/>
        <v>73667.244999999995</v>
      </c>
    </row>
    <row r="1130" spans="2:37" s="3" customFormat="1" ht="53.25" hidden="1" customHeight="1" outlineLevel="1" x14ac:dyDescent="0.2">
      <c r="B1130" s="15" t="s">
        <v>1466</v>
      </c>
      <c r="C1130" s="16" t="s">
        <v>44</v>
      </c>
      <c r="D1130" s="17">
        <v>240</v>
      </c>
      <c r="E1130" s="10" t="s">
        <v>973</v>
      </c>
      <c r="F1130" s="10" t="s">
        <v>81</v>
      </c>
      <c r="G1130" s="36">
        <v>769</v>
      </c>
      <c r="H1130" s="18">
        <f>IFERROR(INDEX(#REF!,MATCH(G1130,#REF!,0)),G1130)</f>
        <v>769</v>
      </c>
      <c r="I1130" s="11"/>
      <c r="J1130" s="11" t="s">
        <v>1221</v>
      </c>
      <c r="K1130" s="11"/>
      <c r="L1130" s="11" t="s">
        <v>1211</v>
      </c>
      <c r="M1130" s="11"/>
      <c r="N1130" s="19">
        <v>103440</v>
      </c>
      <c r="O1130" s="19">
        <v>103440</v>
      </c>
      <c r="P1130" s="11"/>
      <c r="Q1130" s="11"/>
      <c r="R1130" s="13">
        <f t="shared" si="242"/>
        <v>0</v>
      </c>
      <c r="S1130" s="19">
        <v>103440</v>
      </c>
      <c r="T1130" s="22">
        <v>431</v>
      </c>
      <c r="U1130" s="11"/>
      <c r="V1130" s="19">
        <v>103440</v>
      </c>
      <c r="W1130" s="22">
        <v>431</v>
      </c>
      <c r="X1130" s="19">
        <v>103009</v>
      </c>
      <c r="Y1130" s="19">
        <f t="shared" si="243"/>
        <v>431</v>
      </c>
      <c r="Z1130" s="19">
        <f t="shared" si="240"/>
        <v>2586</v>
      </c>
      <c r="AA1130" s="19">
        <f t="shared" si="241"/>
        <v>100854</v>
      </c>
      <c r="AB1130" s="19">
        <f t="shared" si="244"/>
        <v>5172</v>
      </c>
      <c r="AC1130" s="19">
        <f t="shared" si="245"/>
        <v>95682</v>
      </c>
      <c r="AD1130" s="19">
        <f t="shared" si="246"/>
        <v>5172</v>
      </c>
      <c r="AE1130" s="19">
        <f t="shared" si="247"/>
        <v>90510</v>
      </c>
      <c r="AF1130" s="19">
        <f t="shared" si="248"/>
        <v>5172</v>
      </c>
      <c r="AG1130" s="19">
        <f t="shared" si="249"/>
        <v>85338</v>
      </c>
      <c r="AH1130" s="19">
        <f t="shared" si="250"/>
        <v>5172</v>
      </c>
      <c r="AI1130" s="19">
        <f t="shared" si="251"/>
        <v>80166</v>
      </c>
      <c r="AJ1130" s="19">
        <f t="shared" si="252"/>
        <v>5172</v>
      </c>
      <c r="AK1130" s="20">
        <f t="shared" si="253"/>
        <v>74994</v>
      </c>
    </row>
    <row r="1131" spans="2:37" s="3" customFormat="1" ht="53.25" hidden="1" customHeight="1" outlineLevel="1" x14ac:dyDescent="0.2">
      <c r="B1131" s="15" t="s">
        <v>1467</v>
      </c>
      <c r="C1131" s="16" t="s">
        <v>44</v>
      </c>
      <c r="D1131" s="17">
        <v>240</v>
      </c>
      <c r="E1131" s="10" t="s">
        <v>973</v>
      </c>
      <c r="F1131" s="10" t="s">
        <v>81</v>
      </c>
      <c r="G1131" s="21">
        <v>57123</v>
      </c>
      <c r="H1131" s="18">
        <f>IFERROR(INDEX(#REF!,MATCH(G1131,#REF!,0)),G1131)</f>
        <v>57123</v>
      </c>
      <c r="I1131" s="11"/>
      <c r="J1131" s="11" t="s">
        <v>1221</v>
      </c>
      <c r="K1131" s="11"/>
      <c r="L1131" s="11" t="s">
        <v>1211</v>
      </c>
      <c r="M1131" s="11"/>
      <c r="N1131" s="19">
        <v>100760</v>
      </c>
      <c r="O1131" s="19">
        <v>100760</v>
      </c>
      <c r="P1131" s="11"/>
      <c r="Q1131" s="11"/>
      <c r="R1131" s="13">
        <f t="shared" si="242"/>
        <v>0</v>
      </c>
      <c r="S1131" s="19">
        <v>100760</v>
      </c>
      <c r="T1131" s="22">
        <v>419.83</v>
      </c>
      <c r="U1131" s="11"/>
      <c r="V1131" s="19">
        <v>100760</v>
      </c>
      <c r="W1131" s="22">
        <v>419.83</v>
      </c>
      <c r="X1131" s="19">
        <v>100340.17</v>
      </c>
      <c r="Y1131" s="19">
        <f t="shared" si="243"/>
        <v>419.83333333333331</v>
      </c>
      <c r="Z1131" s="19">
        <f t="shared" si="240"/>
        <v>2518.9966666666664</v>
      </c>
      <c r="AA1131" s="19">
        <f t="shared" si="241"/>
        <v>98241.003333333327</v>
      </c>
      <c r="AB1131" s="19">
        <f t="shared" si="244"/>
        <v>5038</v>
      </c>
      <c r="AC1131" s="19">
        <f t="shared" si="245"/>
        <v>93203.003333333327</v>
      </c>
      <c r="AD1131" s="19">
        <f t="shared" si="246"/>
        <v>5038</v>
      </c>
      <c r="AE1131" s="19">
        <f t="shared" si="247"/>
        <v>88165.003333333327</v>
      </c>
      <c r="AF1131" s="19">
        <f t="shared" si="248"/>
        <v>5038</v>
      </c>
      <c r="AG1131" s="19">
        <f t="shared" si="249"/>
        <v>83127.003333333327</v>
      </c>
      <c r="AH1131" s="19">
        <f t="shared" si="250"/>
        <v>5038</v>
      </c>
      <c r="AI1131" s="19">
        <f t="shared" si="251"/>
        <v>78089.003333333327</v>
      </c>
      <c r="AJ1131" s="19">
        <f t="shared" si="252"/>
        <v>5038</v>
      </c>
      <c r="AK1131" s="20">
        <f t="shared" si="253"/>
        <v>73051.003333333327</v>
      </c>
    </row>
    <row r="1132" spans="2:37" s="3" customFormat="1" ht="53.25" hidden="1" customHeight="1" outlineLevel="1" x14ac:dyDescent="0.2">
      <c r="B1132" s="15" t="s">
        <v>1468</v>
      </c>
      <c r="C1132" s="16" t="s">
        <v>44</v>
      </c>
      <c r="D1132" s="17">
        <v>240</v>
      </c>
      <c r="E1132" s="10" t="s">
        <v>973</v>
      </c>
      <c r="F1132" s="10" t="s">
        <v>81</v>
      </c>
      <c r="G1132" s="21">
        <v>57124</v>
      </c>
      <c r="H1132" s="18">
        <f>IFERROR(INDEX(#REF!,MATCH(G1132,#REF!,0)),G1132)</f>
        <v>57124</v>
      </c>
      <c r="I1132" s="11"/>
      <c r="J1132" s="11" t="s">
        <v>1221</v>
      </c>
      <c r="K1132" s="11"/>
      <c r="L1132" s="11" t="s">
        <v>1211</v>
      </c>
      <c r="M1132" s="11"/>
      <c r="N1132" s="19">
        <v>166670</v>
      </c>
      <c r="O1132" s="19">
        <v>166670</v>
      </c>
      <c r="P1132" s="11"/>
      <c r="Q1132" s="11"/>
      <c r="R1132" s="13">
        <f t="shared" si="242"/>
        <v>0</v>
      </c>
      <c r="S1132" s="19">
        <v>166670</v>
      </c>
      <c r="T1132" s="22">
        <v>694.46</v>
      </c>
      <c r="U1132" s="11"/>
      <c r="V1132" s="19">
        <v>166670</v>
      </c>
      <c r="W1132" s="22">
        <v>694.46</v>
      </c>
      <c r="X1132" s="19">
        <v>165975.54</v>
      </c>
      <c r="Y1132" s="19">
        <f t="shared" si="243"/>
        <v>694.45833333333337</v>
      </c>
      <c r="Z1132" s="19">
        <f t="shared" si="240"/>
        <v>4166.751666666667</v>
      </c>
      <c r="AA1132" s="19">
        <f t="shared" si="241"/>
        <v>162503.24833333332</v>
      </c>
      <c r="AB1132" s="19">
        <f t="shared" si="244"/>
        <v>8333.5</v>
      </c>
      <c r="AC1132" s="19">
        <f t="shared" si="245"/>
        <v>154169.74833333332</v>
      </c>
      <c r="AD1132" s="19">
        <f t="shared" si="246"/>
        <v>8333.5</v>
      </c>
      <c r="AE1132" s="19">
        <f t="shared" si="247"/>
        <v>145836.24833333332</v>
      </c>
      <c r="AF1132" s="19">
        <f t="shared" si="248"/>
        <v>8333.5</v>
      </c>
      <c r="AG1132" s="19">
        <f t="shared" si="249"/>
        <v>137502.74833333332</v>
      </c>
      <c r="AH1132" s="19">
        <f t="shared" si="250"/>
        <v>8333.5</v>
      </c>
      <c r="AI1132" s="19">
        <f t="shared" si="251"/>
        <v>129169.24833333332</v>
      </c>
      <c r="AJ1132" s="19">
        <f t="shared" si="252"/>
        <v>8333.5</v>
      </c>
      <c r="AK1132" s="20">
        <f t="shared" si="253"/>
        <v>120835.74833333332</v>
      </c>
    </row>
    <row r="1133" spans="2:37" s="3" customFormat="1" ht="53.25" hidden="1" customHeight="1" outlineLevel="1" x14ac:dyDescent="0.2">
      <c r="B1133" s="15" t="s">
        <v>1469</v>
      </c>
      <c r="C1133" s="16" t="s">
        <v>44</v>
      </c>
      <c r="D1133" s="17">
        <v>240</v>
      </c>
      <c r="E1133" s="10" t="s">
        <v>973</v>
      </c>
      <c r="F1133" s="10" t="s">
        <v>81</v>
      </c>
      <c r="G1133" s="21">
        <v>57125</v>
      </c>
      <c r="H1133" s="18">
        <f>IFERROR(INDEX(#REF!,MATCH(G1133,#REF!,0)),G1133)</f>
        <v>57125</v>
      </c>
      <c r="I1133" s="11"/>
      <c r="J1133" s="11" t="s">
        <v>1221</v>
      </c>
      <c r="K1133" s="11"/>
      <c r="L1133" s="11" t="s">
        <v>1211</v>
      </c>
      <c r="M1133" s="11"/>
      <c r="N1133" s="19">
        <v>206390</v>
      </c>
      <c r="O1133" s="19">
        <v>206390</v>
      </c>
      <c r="P1133" s="11"/>
      <c r="Q1133" s="11"/>
      <c r="R1133" s="13">
        <f t="shared" si="242"/>
        <v>0</v>
      </c>
      <c r="S1133" s="19">
        <v>206390</v>
      </c>
      <c r="T1133" s="22">
        <v>859.96</v>
      </c>
      <c r="U1133" s="11"/>
      <c r="V1133" s="19">
        <v>206390</v>
      </c>
      <c r="W1133" s="22">
        <v>859.96</v>
      </c>
      <c r="X1133" s="19">
        <v>205530.04</v>
      </c>
      <c r="Y1133" s="19">
        <f t="shared" si="243"/>
        <v>859.95833333333337</v>
      </c>
      <c r="Z1133" s="19">
        <f t="shared" si="240"/>
        <v>5159.751666666667</v>
      </c>
      <c r="AA1133" s="19">
        <f t="shared" si="241"/>
        <v>201230.24833333332</v>
      </c>
      <c r="AB1133" s="19">
        <f t="shared" si="244"/>
        <v>10319.5</v>
      </c>
      <c r="AC1133" s="19">
        <f t="shared" si="245"/>
        <v>190910.74833333332</v>
      </c>
      <c r="AD1133" s="19">
        <f t="shared" si="246"/>
        <v>10319.5</v>
      </c>
      <c r="AE1133" s="19">
        <f t="shared" si="247"/>
        <v>180591.24833333332</v>
      </c>
      <c r="AF1133" s="19">
        <f t="shared" si="248"/>
        <v>10319.5</v>
      </c>
      <c r="AG1133" s="19">
        <f t="shared" si="249"/>
        <v>170271.74833333332</v>
      </c>
      <c r="AH1133" s="19">
        <f t="shared" si="250"/>
        <v>10319.5</v>
      </c>
      <c r="AI1133" s="19">
        <f t="shared" si="251"/>
        <v>159952.24833333332</v>
      </c>
      <c r="AJ1133" s="19">
        <f t="shared" si="252"/>
        <v>10319.5</v>
      </c>
      <c r="AK1133" s="20">
        <f t="shared" si="253"/>
        <v>149632.74833333332</v>
      </c>
    </row>
    <row r="1134" spans="2:37" s="3" customFormat="1" ht="53.25" hidden="1" customHeight="1" outlineLevel="1" x14ac:dyDescent="0.2">
      <c r="B1134" s="15" t="s">
        <v>1470</v>
      </c>
      <c r="C1134" s="16" t="s">
        <v>44</v>
      </c>
      <c r="D1134" s="17">
        <v>240</v>
      </c>
      <c r="E1134" s="10" t="s">
        <v>973</v>
      </c>
      <c r="F1134" s="10" t="s">
        <v>81</v>
      </c>
      <c r="G1134" s="21">
        <v>57126</v>
      </c>
      <c r="H1134" s="18">
        <f>IFERROR(INDEX(#REF!,MATCH(G1134,#REF!,0)),G1134)</f>
        <v>57126</v>
      </c>
      <c r="I1134" s="11"/>
      <c r="J1134" s="11" t="s">
        <v>1221</v>
      </c>
      <c r="K1134" s="11"/>
      <c r="L1134" s="11" t="s">
        <v>1211</v>
      </c>
      <c r="M1134" s="11"/>
      <c r="N1134" s="19">
        <v>136870</v>
      </c>
      <c r="O1134" s="19">
        <v>136870</v>
      </c>
      <c r="P1134" s="11"/>
      <c r="Q1134" s="11"/>
      <c r="R1134" s="13">
        <f t="shared" si="242"/>
        <v>0</v>
      </c>
      <c r="S1134" s="19">
        <v>136870</v>
      </c>
      <c r="T1134" s="22">
        <v>570.29</v>
      </c>
      <c r="U1134" s="11"/>
      <c r="V1134" s="19">
        <v>136870</v>
      </c>
      <c r="W1134" s="22">
        <v>570.29</v>
      </c>
      <c r="X1134" s="19">
        <v>136299.71</v>
      </c>
      <c r="Y1134" s="19">
        <f t="shared" si="243"/>
        <v>570.29166666666663</v>
      </c>
      <c r="Z1134" s="19">
        <f t="shared" si="240"/>
        <v>3421.748333333333</v>
      </c>
      <c r="AA1134" s="19">
        <f t="shared" si="241"/>
        <v>133448.25166666668</v>
      </c>
      <c r="AB1134" s="19">
        <f t="shared" si="244"/>
        <v>6843.5</v>
      </c>
      <c r="AC1134" s="19">
        <f t="shared" si="245"/>
        <v>126604.75166666668</v>
      </c>
      <c r="AD1134" s="19">
        <f t="shared" si="246"/>
        <v>6843.5</v>
      </c>
      <c r="AE1134" s="19">
        <f t="shared" si="247"/>
        <v>119761.25166666668</v>
      </c>
      <c r="AF1134" s="19">
        <f t="shared" si="248"/>
        <v>6843.5</v>
      </c>
      <c r="AG1134" s="19">
        <f t="shared" si="249"/>
        <v>112917.75166666668</v>
      </c>
      <c r="AH1134" s="19">
        <f t="shared" si="250"/>
        <v>6843.5</v>
      </c>
      <c r="AI1134" s="19">
        <f t="shared" si="251"/>
        <v>106074.25166666668</v>
      </c>
      <c r="AJ1134" s="19">
        <f t="shared" si="252"/>
        <v>6843.5</v>
      </c>
      <c r="AK1134" s="20">
        <f t="shared" si="253"/>
        <v>99230.751666666678</v>
      </c>
    </row>
    <row r="1135" spans="2:37" s="3" customFormat="1" ht="53.25" hidden="1" customHeight="1" outlineLevel="1" x14ac:dyDescent="0.2">
      <c r="B1135" s="15" t="s">
        <v>1471</v>
      </c>
      <c r="C1135" s="16" t="s">
        <v>44</v>
      </c>
      <c r="D1135" s="17">
        <v>240</v>
      </c>
      <c r="E1135" s="10" t="s">
        <v>973</v>
      </c>
      <c r="F1135" s="10" t="s">
        <v>81</v>
      </c>
      <c r="G1135" s="21">
        <v>57127</v>
      </c>
      <c r="H1135" s="18">
        <f>IFERROR(INDEX(#REF!,MATCH(G1135,#REF!,0)),G1135)</f>
        <v>57127</v>
      </c>
      <c r="I1135" s="11"/>
      <c r="J1135" s="11" t="s">
        <v>1221</v>
      </c>
      <c r="K1135" s="11"/>
      <c r="L1135" s="11" t="s">
        <v>1211</v>
      </c>
      <c r="M1135" s="11"/>
      <c r="N1135" s="19">
        <v>531360</v>
      </c>
      <c r="O1135" s="19">
        <v>531360</v>
      </c>
      <c r="P1135" s="11"/>
      <c r="Q1135" s="11"/>
      <c r="R1135" s="13">
        <f t="shared" si="242"/>
        <v>0</v>
      </c>
      <c r="S1135" s="19">
        <v>531360</v>
      </c>
      <c r="T1135" s="19">
        <v>2214</v>
      </c>
      <c r="U1135" s="11"/>
      <c r="V1135" s="19">
        <v>531360</v>
      </c>
      <c r="W1135" s="19">
        <v>2214</v>
      </c>
      <c r="X1135" s="19">
        <v>529146</v>
      </c>
      <c r="Y1135" s="19">
        <f t="shared" si="243"/>
        <v>2214</v>
      </c>
      <c r="Z1135" s="19">
        <f t="shared" si="240"/>
        <v>13284</v>
      </c>
      <c r="AA1135" s="19">
        <f t="shared" si="241"/>
        <v>518076</v>
      </c>
      <c r="AB1135" s="19">
        <f t="shared" si="244"/>
        <v>26568</v>
      </c>
      <c r="AC1135" s="19">
        <f t="shared" si="245"/>
        <v>491508</v>
      </c>
      <c r="AD1135" s="19">
        <f t="shared" si="246"/>
        <v>26568</v>
      </c>
      <c r="AE1135" s="19">
        <f t="shared" si="247"/>
        <v>464940</v>
      </c>
      <c r="AF1135" s="19">
        <f t="shared" si="248"/>
        <v>26568</v>
      </c>
      <c r="AG1135" s="19">
        <f t="shared" si="249"/>
        <v>438372</v>
      </c>
      <c r="AH1135" s="19">
        <f t="shared" si="250"/>
        <v>26568</v>
      </c>
      <c r="AI1135" s="19">
        <f t="shared" si="251"/>
        <v>411804</v>
      </c>
      <c r="AJ1135" s="19">
        <f t="shared" si="252"/>
        <v>26568</v>
      </c>
      <c r="AK1135" s="20">
        <f t="shared" si="253"/>
        <v>385236</v>
      </c>
    </row>
    <row r="1136" spans="2:37" s="3" customFormat="1" ht="42.75" hidden="1" customHeight="1" outlineLevel="1" x14ac:dyDescent="0.2">
      <c r="B1136" s="15" t="s">
        <v>1472</v>
      </c>
      <c r="C1136" s="16" t="s">
        <v>44</v>
      </c>
      <c r="D1136" s="17">
        <v>180</v>
      </c>
      <c r="E1136" s="10" t="s">
        <v>969</v>
      </c>
      <c r="F1136" s="10" t="s">
        <v>86</v>
      </c>
      <c r="G1136" s="21">
        <v>57154</v>
      </c>
      <c r="H1136" s="18">
        <f>IFERROR(INDEX(#REF!,MATCH(G1136,#REF!,0)),G1136)</f>
        <v>57154</v>
      </c>
      <c r="I1136" s="11"/>
      <c r="J1136" s="11" t="s">
        <v>1473</v>
      </c>
      <c r="K1136" s="11"/>
      <c r="L1136" s="11" t="s">
        <v>1312</v>
      </c>
      <c r="M1136" s="11" t="s">
        <v>1212</v>
      </c>
      <c r="N1136" s="19">
        <v>803426.89</v>
      </c>
      <c r="O1136" s="19">
        <v>803426.89</v>
      </c>
      <c r="P1136" s="11"/>
      <c r="Q1136" s="11"/>
      <c r="R1136" s="13">
        <f t="shared" si="242"/>
        <v>0</v>
      </c>
      <c r="S1136" s="19">
        <v>803426.89</v>
      </c>
      <c r="T1136" s="19">
        <v>4463.4799999999996</v>
      </c>
      <c r="U1136" s="11"/>
      <c r="V1136" s="19">
        <v>803426.89</v>
      </c>
      <c r="W1136" s="19">
        <v>4463.4799999999996</v>
      </c>
      <c r="X1136" s="19">
        <v>798963.41</v>
      </c>
      <c r="Y1136" s="19">
        <f t="shared" si="243"/>
        <v>4463.482722222222</v>
      </c>
      <c r="Z1136" s="19">
        <f t="shared" si="240"/>
        <v>26780.893611111111</v>
      </c>
      <c r="AA1136" s="19">
        <f t="shared" si="241"/>
        <v>776645.99638888892</v>
      </c>
      <c r="AB1136" s="19">
        <f t="shared" si="244"/>
        <v>53561.792666666661</v>
      </c>
      <c r="AC1136" s="19">
        <f t="shared" si="245"/>
        <v>723084.20372222224</v>
      </c>
      <c r="AD1136" s="19">
        <f t="shared" si="246"/>
        <v>53561.792666666661</v>
      </c>
      <c r="AE1136" s="19">
        <f t="shared" si="247"/>
        <v>669522.41105555557</v>
      </c>
      <c r="AF1136" s="19">
        <f t="shared" si="248"/>
        <v>53561.792666666661</v>
      </c>
      <c r="AG1136" s="19">
        <f t="shared" si="249"/>
        <v>615960.61838888889</v>
      </c>
      <c r="AH1136" s="19">
        <f t="shared" si="250"/>
        <v>53561.792666666661</v>
      </c>
      <c r="AI1136" s="19">
        <f t="shared" si="251"/>
        <v>562398.82572222222</v>
      </c>
      <c r="AJ1136" s="19">
        <f t="shared" si="252"/>
        <v>53561.792666666661</v>
      </c>
      <c r="AK1136" s="20">
        <f t="shared" si="253"/>
        <v>508837.03305555554</v>
      </c>
    </row>
    <row r="1137" spans="2:37" s="3" customFormat="1" ht="42.75" hidden="1" customHeight="1" outlineLevel="1" x14ac:dyDescent="0.2">
      <c r="B1137" s="15" t="s">
        <v>1474</v>
      </c>
      <c r="C1137" s="16" t="s">
        <v>44</v>
      </c>
      <c r="D1137" s="17">
        <v>180</v>
      </c>
      <c r="E1137" s="10" t="s">
        <v>969</v>
      </c>
      <c r="F1137" s="10" t="s">
        <v>86</v>
      </c>
      <c r="G1137" s="18">
        <v>54122</v>
      </c>
      <c r="H1137" s="18">
        <f>IFERROR(INDEX(#REF!,MATCH(G1137,#REF!,0)),G1137)</f>
        <v>54122</v>
      </c>
      <c r="I1137" s="11"/>
      <c r="J1137" s="11" t="s">
        <v>1473</v>
      </c>
      <c r="K1137" s="11"/>
      <c r="L1137" s="11" t="s">
        <v>1211</v>
      </c>
      <c r="M1137" s="11" t="s">
        <v>1212</v>
      </c>
      <c r="N1137" s="19">
        <v>1012781.84</v>
      </c>
      <c r="O1137" s="19">
        <v>1012781.84</v>
      </c>
      <c r="P1137" s="11"/>
      <c r="Q1137" s="11"/>
      <c r="R1137" s="13">
        <f t="shared" si="242"/>
        <v>0</v>
      </c>
      <c r="S1137" s="19">
        <v>1012781.84</v>
      </c>
      <c r="T1137" s="19">
        <v>5626.57</v>
      </c>
      <c r="U1137" s="11"/>
      <c r="V1137" s="19">
        <v>1012781.84</v>
      </c>
      <c r="W1137" s="19">
        <v>5626.57</v>
      </c>
      <c r="X1137" s="19">
        <v>1007155.27</v>
      </c>
      <c r="Y1137" s="19">
        <f t="shared" si="243"/>
        <v>5626.5657777777778</v>
      </c>
      <c r="Z1137" s="19">
        <f t="shared" si="240"/>
        <v>33759.398888888885</v>
      </c>
      <c r="AA1137" s="19">
        <f t="shared" si="241"/>
        <v>979022.44111111108</v>
      </c>
      <c r="AB1137" s="19">
        <f t="shared" si="244"/>
        <v>67518.789333333334</v>
      </c>
      <c r="AC1137" s="19">
        <f t="shared" si="245"/>
        <v>911503.6517777777</v>
      </c>
      <c r="AD1137" s="19">
        <f t="shared" si="246"/>
        <v>67518.789333333334</v>
      </c>
      <c r="AE1137" s="19">
        <f t="shared" si="247"/>
        <v>843984.86244444433</v>
      </c>
      <c r="AF1137" s="19">
        <f t="shared" si="248"/>
        <v>67518.789333333334</v>
      </c>
      <c r="AG1137" s="19">
        <f t="shared" si="249"/>
        <v>776466.07311111095</v>
      </c>
      <c r="AH1137" s="19">
        <f t="shared" si="250"/>
        <v>67518.789333333334</v>
      </c>
      <c r="AI1137" s="19">
        <f t="shared" si="251"/>
        <v>708947.28377777757</v>
      </c>
      <c r="AJ1137" s="19">
        <f t="shared" si="252"/>
        <v>67518.789333333334</v>
      </c>
      <c r="AK1137" s="20">
        <f t="shared" si="253"/>
        <v>641428.49444444419</v>
      </c>
    </row>
    <row r="1138" spans="2:37" s="3" customFormat="1" ht="21.75" hidden="1" customHeight="1" outlineLevel="1" x14ac:dyDescent="0.2">
      <c r="B1138" s="15" t="s">
        <v>1475</v>
      </c>
      <c r="C1138" s="16" t="s">
        <v>44</v>
      </c>
      <c r="D1138" s="17">
        <v>360</v>
      </c>
      <c r="E1138" s="10" t="s">
        <v>963</v>
      </c>
      <c r="F1138" s="10" t="s">
        <v>67</v>
      </c>
      <c r="G1138" s="18">
        <v>235895</v>
      </c>
      <c r="H1138" s="18">
        <f>IFERROR(INDEX(#REF!,MATCH(G1138,#REF!,0)),G1138)</f>
        <v>235895</v>
      </c>
      <c r="I1138" s="11"/>
      <c r="J1138" s="11" t="s">
        <v>1473</v>
      </c>
      <c r="K1138" s="11"/>
      <c r="L1138" s="11" t="s">
        <v>1211</v>
      </c>
      <c r="M1138" s="11"/>
      <c r="N1138" s="19">
        <v>471524.9</v>
      </c>
      <c r="O1138" s="19">
        <v>471524.9</v>
      </c>
      <c r="P1138" s="11"/>
      <c r="Q1138" s="11"/>
      <c r="R1138" s="13">
        <f t="shared" si="242"/>
        <v>0</v>
      </c>
      <c r="S1138" s="19">
        <v>471524.9</v>
      </c>
      <c r="T1138" s="19">
        <v>1309.79</v>
      </c>
      <c r="U1138" s="11"/>
      <c r="V1138" s="19">
        <v>471524.9</v>
      </c>
      <c r="W1138" s="19">
        <v>1309.79</v>
      </c>
      <c r="X1138" s="19">
        <v>470215.11</v>
      </c>
      <c r="Y1138" s="19">
        <f t="shared" si="243"/>
        <v>1309.7913888888891</v>
      </c>
      <c r="Z1138" s="19">
        <f t="shared" si="240"/>
        <v>7858.746944444445</v>
      </c>
      <c r="AA1138" s="19">
        <f t="shared" si="241"/>
        <v>463666.15305555559</v>
      </c>
      <c r="AB1138" s="19">
        <f t="shared" si="244"/>
        <v>15717.49666666667</v>
      </c>
      <c r="AC1138" s="19">
        <f t="shared" si="245"/>
        <v>447948.65638888895</v>
      </c>
      <c r="AD1138" s="19">
        <f t="shared" si="246"/>
        <v>15717.49666666667</v>
      </c>
      <c r="AE1138" s="19">
        <f t="shared" si="247"/>
        <v>432231.15972222231</v>
      </c>
      <c r="AF1138" s="19">
        <f t="shared" si="248"/>
        <v>15717.49666666667</v>
      </c>
      <c r="AG1138" s="19">
        <f t="shared" si="249"/>
        <v>416513.66305555566</v>
      </c>
      <c r="AH1138" s="19">
        <f t="shared" si="250"/>
        <v>15717.49666666667</v>
      </c>
      <c r="AI1138" s="19">
        <f t="shared" si="251"/>
        <v>400796.16638888902</v>
      </c>
      <c r="AJ1138" s="19">
        <f t="shared" si="252"/>
        <v>15717.49666666667</v>
      </c>
      <c r="AK1138" s="20">
        <f t="shared" si="253"/>
        <v>385078.66972222237</v>
      </c>
    </row>
    <row r="1139" spans="2:37" s="3" customFormat="1" ht="42.75" hidden="1" customHeight="1" outlineLevel="1" x14ac:dyDescent="0.2">
      <c r="B1139" s="15" t="s">
        <v>1476</v>
      </c>
      <c r="C1139" s="16" t="s">
        <v>44</v>
      </c>
      <c r="D1139" s="17">
        <v>180</v>
      </c>
      <c r="E1139" s="10" t="s">
        <v>969</v>
      </c>
      <c r="F1139" s="10" t="s">
        <v>86</v>
      </c>
      <c r="G1139" s="18">
        <v>11133863</v>
      </c>
      <c r="H1139" s="18">
        <f>IFERROR(INDEX(#REF!,MATCH(G1139,#REF!,0)),G1139)</f>
        <v>11133863</v>
      </c>
      <c r="I1139" s="11"/>
      <c r="J1139" s="11" t="s">
        <v>1473</v>
      </c>
      <c r="K1139" s="11"/>
      <c r="L1139" s="11" t="s">
        <v>1211</v>
      </c>
      <c r="M1139" s="11" t="s">
        <v>1259</v>
      </c>
      <c r="N1139" s="19">
        <v>1225000</v>
      </c>
      <c r="O1139" s="19">
        <v>1225000</v>
      </c>
      <c r="P1139" s="11"/>
      <c r="Q1139" s="11"/>
      <c r="R1139" s="13">
        <f t="shared" si="242"/>
        <v>0</v>
      </c>
      <c r="S1139" s="19">
        <v>1225000</v>
      </c>
      <c r="T1139" s="19">
        <v>6805.56</v>
      </c>
      <c r="U1139" s="11"/>
      <c r="V1139" s="19">
        <v>1225000</v>
      </c>
      <c r="W1139" s="19">
        <v>6805.56</v>
      </c>
      <c r="X1139" s="19">
        <v>1218194.44</v>
      </c>
      <c r="Y1139" s="19">
        <f t="shared" si="243"/>
        <v>6805.5555555555557</v>
      </c>
      <c r="Z1139" s="19">
        <f t="shared" si="240"/>
        <v>40833.337777777779</v>
      </c>
      <c r="AA1139" s="19">
        <f t="shared" si="241"/>
        <v>1184166.6622222222</v>
      </c>
      <c r="AB1139" s="19">
        <f t="shared" si="244"/>
        <v>81666.666666666672</v>
      </c>
      <c r="AC1139" s="19">
        <f t="shared" si="245"/>
        <v>1102499.9955555554</v>
      </c>
      <c r="AD1139" s="19">
        <f t="shared" si="246"/>
        <v>81666.666666666672</v>
      </c>
      <c r="AE1139" s="19">
        <f t="shared" si="247"/>
        <v>1020833.3288888888</v>
      </c>
      <c r="AF1139" s="19">
        <f t="shared" si="248"/>
        <v>81666.666666666672</v>
      </c>
      <c r="AG1139" s="19">
        <f t="shared" si="249"/>
        <v>939166.66222222219</v>
      </c>
      <c r="AH1139" s="19">
        <f t="shared" si="250"/>
        <v>81666.666666666672</v>
      </c>
      <c r="AI1139" s="19">
        <f t="shared" si="251"/>
        <v>857499.99555555556</v>
      </c>
      <c r="AJ1139" s="19">
        <f t="shared" si="252"/>
        <v>81666.666666666672</v>
      </c>
      <c r="AK1139" s="20">
        <f t="shared" si="253"/>
        <v>775833.32888888894</v>
      </c>
    </row>
    <row r="1140" spans="2:37" s="3" customFormat="1" ht="42.75" hidden="1" customHeight="1" outlineLevel="1" x14ac:dyDescent="0.2">
      <c r="B1140" s="15" t="s">
        <v>1477</v>
      </c>
      <c r="C1140" s="16" t="s">
        <v>44</v>
      </c>
      <c r="D1140" s="17">
        <v>180</v>
      </c>
      <c r="E1140" s="10" t="s">
        <v>969</v>
      </c>
      <c r="F1140" s="10" t="s">
        <v>86</v>
      </c>
      <c r="G1140" s="18">
        <v>11133865</v>
      </c>
      <c r="H1140" s="18">
        <f>IFERROR(INDEX(#REF!,MATCH(G1140,#REF!,0)),G1140)</f>
        <v>11133865</v>
      </c>
      <c r="I1140" s="11"/>
      <c r="J1140" s="11" t="s">
        <v>1473</v>
      </c>
      <c r="K1140" s="11"/>
      <c r="L1140" s="11" t="s">
        <v>1211</v>
      </c>
      <c r="M1140" s="11" t="s">
        <v>1259</v>
      </c>
      <c r="N1140" s="19">
        <v>3199166.67</v>
      </c>
      <c r="O1140" s="19">
        <v>3199166.67</v>
      </c>
      <c r="P1140" s="11"/>
      <c r="Q1140" s="11"/>
      <c r="R1140" s="13">
        <f t="shared" si="242"/>
        <v>0</v>
      </c>
      <c r="S1140" s="19">
        <v>3199166.67</v>
      </c>
      <c r="T1140" s="19">
        <v>17773.150000000001</v>
      </c>
      <c r="U1140" s="11"/>
      <c r="V1140" s="19">
        <v>3199166.67</v>
      </c>
      <c r="W1140" s="19">
        <v>17773.150000000001</v>
      </c>
      <c r="X1140" s="19">
        <v>3181393.52</v>
      </c>
      <c r="Y1140" s="19">
        <f t="shared" si="243"/>
        <v>17773.148166666666</v>
      </c>
      <c r="Z1140" s="19">
        <f t="shared" si="240"/>
        <v>106638.89083333334</v>
      </c>
      <c r="AA1140" s="19">
        <f t="shared" si="241"/>
        <v>3092527.7791666668</v>
      </c>
      <c r="AB1140" s="19">
        <f t="shared" si="244"/>
        <v>213277.77799999999</v>
      </c>
      <c r="AC1140" s="19">
        <f t="shared" si="245"/>
        <v>2879250.0011666669</v>
      </c>
      <c r="AD1140" s="19">
        <f t="shared" si="246"/>
        <v>213277.77799999999</v>
      </c>
      <c r="AE1140" s="19">
        <f t="shared" si="247"/>
        <v>2665972.2231666669</v>
      </c>
      <c r="AF1140" s="19">
        <f t="shared" si="248"/>
        <v>213277.77799999999</v>
      </c>
      <c r="AG1140" s="19">
        <f t="shared" si="249"/>
        <v>2452694.445166667</v>
      </c>
      <c r="AH1140" s="19">
        <f t="shared" si="250"/>
        <v>213277.77799999999</v>
      </c>
      <c r="AI1140" s="19">
        <f t="shared" si="251"/>
        <v>2239416.6671666671</v>
      </c>
      <c r="AJ1140" s="19">
        <f t="shared" si="252"/>
        <v>213277.77799999999</v>
      </c>
      <c r="AK1140" s="20">
        <f t="shared" si="253"/>
        <v>2026138.8891666671</v>
      </c>
    </row>
    <row r="1141" spans="2:37" s="3" customFormat="1" ht="42.75" hidden="1" customHeight="1" outlineLevel="1" thickBot="1" x14ac:dyDescent="0.25">
      <c r="B1141" s="15" t="s">
        <v>1478</v>
      </c>
      <c r="C1141" s="16" t="s">
        <v>44</v>
      </c>
      <c r="D1141" s="17">
        <v>180</v>
      </c>
      <c r="E1141" s="10" t="s">
        <v>969</v>
      </c>
      <c r="F1141" s="10" t="s">
        <v>86</v>
      </c>
      <c r="G1141" s="18">
        <v>11133864</v>
      </c>
      <c r="H1141" s="18">
        <f>IFERROR(INDEX(#REF!,MATCH(G1141,#REF!,0)),G1141)</f>
        <v>11133864</v>
      </c>
      <c r="I1141" s="11"/>
      <c r="J1141" s="11" t="s">
        <v>1473</v>
      </c>
      <c r="K1141" s="11"/>
      <c r="L1141" s="11" t="s">
        <v>1211</v>
      </c>
      <c r="M1141" s="11" t="s">
        <v>1259</v>
      </c>
      <c r="N1141" s="19">
        <v>1250833.33</v>
      </c>
      <c r="O1141" s="19">
        <v>1250833.33</v>
      </c>
      <c r="P1141" s="11"/>
      <c r="Q1141" s="11"/>
      <c r="R1141" s="13">
        <f t="shared" si="242"/>
        <v>0</v>
      </c>
      <c r="S1141" s="19">
        <v>1250833.33</v>
      </c>
      <c r="T1141" s="19">
        <v>6949.07</v>
      </c>
      <c r="U1141" s="11"/>
      <c r="V1141" s="19">
        <v>1250833.33</v>
      </c>
      <c r="W1141" s="19">
        <v>6949.07</v>
      </c>
      <c r="X1141" s="19">
        <v>1243884.26</v>
      </c>
      <c r="Y1141" s="19">
        <f t="shared" si="243"/>
        <v>6949.0740555555558</v>
      </c>
      <c r="Z1141" s="19">
        <f t="shared" ref="Z1141:Z1156" si="254">MIN((T1141+Y1141*5),IF((P1141-Q1141=0),X1141,(P1141-Q1141)))</f>
        <v>41694.44027777778</v>
      </c>
      <c r="AA1141" s="19">
        <f t="shared" ref="AA1141:AA1156" si="255">IF(P1141=0,S1141-Z1141,P1141-Q1141-Z1141)</f>
        <v>1209138.8897222222</v>
      </c>
      <c r="AB1141" s="19">
        <f t="shared" si="244"/>
        <v>83388.888666666666</v>
      </c>
      <c r="AC1141" s="19">
        <f t="shared" si="245"/>
        <v>1125750.0010555557</v>
      </c>
      <c r="AD1141" s="19">
        <f t="shared" si="246"/>
        <v>83388.888666666666</v>
      </c>
      <c r="AE1141" s="19">
        <f t="shared" si="247"/>
        <v>1042361.112388889</v>
      </c>
      <c r="AF1141" s="19">
        <f t="shared" si="248"/>
        <v>83388.888666666666</v>
      </c>
      <c r="AG1141" s="19">
        <f t="shared" si="249"/>
        <v>958972.22372222226</v>
      </c>
      <c r="AH1141" s="19">
        <f t="shared" si="250"/>
        <v>83388.888666666666</v>
      </c>
      <c r="AI1141" s="19">
        <f t="shared" si="251"/>
        <v>875583.33505555557</v>
      </c>
      <c r="AJ1141" s="19">
        <f t="shared" si="252"/>
        <v>83388.888666666666</v>
      </c>
      <c r="AK1141" s="20">
        <f t="shared" si="253"/>
        <v>792194.44638888887</v>
      </c>
    </row>
    <row r="1142" spans="2:37" s="3" customFormat="1" ht="53.25" hidden="1" customHeight="1" outlineLevel="1" x14ac:dyDescent="0.2">
      <c r="B1142" s="15" t="s">
        <v>1479</v>
      </c>
      <c r="C1142" s="16" t="s">
        <v>44</v>
      </c>
      <c r="D1142" s="17">
        <v>240</v>
      </c>
      <c r="E1142" s="10" t="s">
        <v>973</v>
      </c>
      <c r="F1142" s="10" t="s">
        <v>81</v>
      </c>
      <c r="G1142" s="21">
        <v>57138</v>
      </c>
      <c r="H1142" s="18">
        <f>IFERROR(INDEX(#REF!,MATCH(G1142,#REF!,0)),G1142)</f>
        <v>57138</v>
      </c>
      <c r="I1142" s="11"/>
      <c r="J1142" s="11" t="s">
        <v>1473</v>
      </c>
      <c r="K1142" s="11"/>
      <c r="L1142" s="11" t="s">
        <v>1211</v>
      </c>
      <c r="M1142" s="11"/>
      <c r="N1142" s="19">
        <v>191722.8</v>
      </c>
      <c r="O1142" s="19">
        <v>191722.8</v>
      </c>
      <c r="P1142" s="11"/>
      <c r="Q1142" s="11"/>
      <c r="R1142" s="13">
        <f t="shared" si="242"/>
        <v>0</v>
      </c>
      <c r="S1142" s="19">
        <v>191722.8</v>
      </c>
      <c r="T1142" s="22">
        <v>798.85</v>
      </c>
      <c r="U1142" s="11"/>
      <c r="V1142" s="19">
        <v>191722.8</v>
      </c>
      <c r="W1142" s="22">
        <v>798.85</v>
      </c>
      <c r="X1142" s="19">
        <v>190923.95</v>
      </c>
      <c r="Y1142" s="19">
        <f t="shared" si="243"/>
        <v>798.84499999999991</v>
      </c>
      <c r="Z1142" s="19">
        <f t="shared" si="254"/>
        <v>4793.0749999999998</v>
      </c>
      <c r="AA1142" s="19">
        <f t="shared" si="255"/>
        <v>186929.72499999998</v>
      </c>
      <c r="AB1142" s="19">
        <f t="shared" si="244"/>
        <v>9586.14</v>
      </c>
      <c r="AC1142" s="19">
        <f t="shared" si="245"/>
        <v>177343.58499999996</v>
      </c>
      <c r="AD1142" s="19">
        <f t="shared" si="246"/>
        <v>9586.14</v>
      </c>
      <c r="AE1142" s="19">
        <f t="shared" si="247"/>
        <v>167757.44499999995</v>
      </c>
      <c r="AF1142" s="19">
        <f t="shared" si="248"/>
        <v>9586.14</v>
      </c>
      <c r="AG1142" s="19">
        <f t="shared" si="249"/>
        <v>158171.30499999993</v>
      </c>
      <c r="AH1142" s="19">
        <f t="shared" si="250"/>
        <v>9586.14</v>
      </c>
      <c r="AI1142" s="19">
        <f t="shared" si="251"/>
        <v>148585.16499999992</v>
      </c>
      <c r="AJ1142" s="19">
        <f t="shared" si="252"/>
        <v>9586.14</v>
      </c>
      <c r="AK1142" s="20">
        <f t="shared" si="253"/>
        <v>138999.02499999991</v>
      </c>
    </row>
    <row r="1143" spans="2:37" s="3" customFormat="1" ht="53.25" hidden="1" customHeight="1" outlineLevel="1" x14ac:dyDescent="0.2">
      <c r="B1143" s="15" t="s">
        <v>1480</v>
      </c>
      <c r="C1143" s="16" t="s">
        <v>44</v>
      </c>
      <c r="D1143" s="17">
        <v>240</v>
      </c>
      <c r="E1143" s="10" t="s">
        <v>973</v>
      </c>
      <c r="F1143" s="10" t="s">
        <v>81</v>
      </c>
      <c r="G1143" s="21">
        <v>57139</v>
      </c>
      <c r="H1143" s="18">
        <f>IFERROR(INDEX(#REF!,MATCH(G1143,#REF!,0)),G1143)</f>
        <v>57139</v>
      </c>
      <c r="I1143" s="11"/>
      <c r="J1143" s="11" t="s">
        <v>1473</v>
      </c>
      <c r="K1143" s="11"/>
      <c r="L1143" s="11" t="s">
        <v>1211</v>
      </c>
      <c r="M1143" s="11"/>
      <c r="N1143" s="19">
        <v>176384.97</v>
      </c>
      <c r="O1143" s="19">
        <v>176384.97</v>
      </c>
      <c r="P1143" s="11"/>
      <c r="Q1143" s="11"/>
      <c r="R1143" s="13">
        <f t="shared" si="242"/>
        <v>0</v>
      </c>
      <c r="S1143" s="19">
        <v>176384.97</v>
      </c>
      <c r="T1143" s="22">
        <v>734.94</v>
      </c>
      <c r="U1143" s="11"/>
      <c r="V1143" s="19">
        <v>176384.97</v>
      </c>
      <c r="W1143" s="22">
        <v>734.94</v>
      </c>
      <c r="X1143" s="19">
        <v>175650.03</v>
      </c>
      <c r="Y1143" s="19">
        <f t="shared" si="243"/>
        <v>734.93737499999997</v>
      </c>
      <c r="Z1143" s="19">
        <f t="shared" si="254"/>
        <v>4409.6268749999999</v>
      </c>
      <c r="AA1143" s="19">
        <f t="shared" si="255"/>
        <v>171975.34312500001</v>
      </c>
      <c r="AB1143" s="19">
        <f t="shared" si="244"/>
        <v>8819.2484999999997</v>
      </c>
      <c r="AC1143" s="19">
        <f t="shared" si="245"/>
        <v>163156.09462500003</v>
      </c>
      <c r="AD1143" s="19">
        <f t="shared" si="246"/>
        <v>8819.2484999999997</v>
      </c>
      <c r="AE1143" s="19">
        <f t="shared" si="247"/>
        <v>154336.84612500004</v>
      </c>
      <c r="AF1143" s="19">
        <f t="shared" si="248"/>
        <v>8819.2484999999997</v>
      </c>
      <c r="AG1143" s="19">
        <f t="shared" si="249"/>
        <v>145517.59762500005</v>
      </c>
      <c r="AH1143" s="19">
        <f t="shared" si="250"/>
        <v>8819.2484999999997</v>
      </c>
      <c r="AI1143" s="19">
        <f t="shared" si="251"/>
        <v>136698.34912500007</v>
      </c>
      <c r="AJ1143" s="19">
        <f t="shared" si="252"/>
        <v>8819.2484999999997</v>
      </c>
      <c r="AK1143" s="20">
        <f t="shared" si="253"/>
        <v>127879.10062500006</v>
      </c>
    </row>
    <row r="1144" spans="2:37" s="3" customFormat="1" ht="53.25" hidden="1" customHeight="1" outlineLevel="1" x14ac:dyDescent="0.2">
      <c r="B1144" s="15" t="s">
        <v>1481</v>
      </c>
      <c r="C1144" s="16" t="s">
        <v>44</v>
      </c>
      <c r="D1144" s="17">
        <v>240</v>
      </c>
      <c r="E1144" s="10" t="s">
        <v>973</v>
      </c>
      <c r="F1144" s="10" t="s">
        <v>81</v>
      </c>
      <c r="G1144" s="21">
        <v>57140</v>
      </c>
      <c r="H1144" s="18">
        <f>IFERROR(INDEX(#REF!,MATCH(G1144,#REF!,0)),G1144)</f>
        <v>57140</v>
      </c>
      <c r="I1144" s="11"/>
      <c r="J1144" s="11" t="s">
        <v>1473</v>
      </c>
      <c r="K1144" s="11"/>
      <c r="L1144" s="11" t="s">
        <v>1211</v>
      </c>
      <c r="M1144" s="11"/>
      <c r="N1144" s="19">
        <v>156932.06</v>
      </c>
      <c r="O1144" s="19">
        <v>156932.06</v>
      </c>
      <c r="P1144" s="11"/>
      <c r="Q1144" s="11"/>
      <c r="R1144" s="13">
        <f t="shared" si="242"/>
        <v>0</v>
      </c>
      <c r="S1144" s="19">
        <v>156932.06</v>
      </c>
      <c r="T1144" s="22">
        <v>653.88</v>
      </c>
      <c r="U1144" s="11"/>
      <c r="V1144" s="19">
        <v>156932.06</v>
      </c>
      <c r="W1144" s="22">
        <v>653.88</v>
      </c>
      <c r="X1144" s="19">
        <v>156278.18</v>
      </c>
      <c r="Y1144" s="19">
        <f t="shared" si="243"/>
        <v>653.88358333333338</v>
      </c>
      <c r="Z1144" s="19">
        <f t="shared" si="254"/>
        <v>3923.2979166666669</v>
      </c>
      <c r="AA1144" s="19">
        <f t="shared" si="255"/>
        <v>153008.76208333333</v>
      </c>
      <c r="AB1144" s="19">
        <f t="shared" si="244"/>
        <v>7846.603000000001</v>
      </c>
      <c r="AC1144" s="19">
        <f t="shared" si="245"/>
        <v>145162.15908333333</v>
      </c>
      <c r="AD1144" s="19">
        <f t="shared" si="246"/>
        <v>7846.603000000001</v>
      </c>
      <c r="AE1144" s="19">
        <f t="shared" si="247"/>
        <v>137315.55608333333</v>
      </c>
      <c r="AF1144" s="19">
        <f t="shared" si="248"/>
        <v>7846.603000000001</v>
      </c>
      <c r="AG1144" s="19">
        <f t="shared" si="249"/>
        <v>129468.95308333333</v>
      </c>
      <c r="AH1144" s="19">
        <f t="shared" si="250"/>
        <v>7846.603000000001</v>
      </c>
      <c r="AI1144" s="19">
        <f t="shared" si="251"/>
        <v>121622.35008333332</v>
      </c>
      <c r="AJ1144" s="19">
        <f t="shared" si="252"/>
        <v>7846.603000000001</v>
      </c>
      <c r="AK1144" s="20">
        <f t="shared" si="253"/>
        <v>113775.74708333332</v>
      </c>
    </row>
    <row r="1145" spans="2:37" s="3" customFormat="1" ht="53.25" hidden="1" customHeight="1" outlineLevel="1" x14ac:dyDescent="0.2">
      <c r="B1145" s="15" t="s">
        <v>1482</v>
      </c>
      <c r="C1145" s="16" t="s">
        <v>44</v>
      </c>
      <c r="D1145" s="17">
        <v>240</v>
      </c>
      <c r="E1145" s="10" t="s">
        <v>973</v>
      </c>
      <c r="F1145" s="10" t="s">
        <v>81</v>
      </c>
      <c r="G1145" s="21">
        <v>57141</v>
      </c>
      <c r="H1145" s="18">
        <f>IFERROR(INDEX(#REF!,MATCH(G1145,#REF!,0)),G1145)</f>
        <v>57141</v>
      </c>
      <c r="I1145" s="11"/>
      <c r="J1145" s="11" t="s">
        <v>1473</v>
      </c>
      <c r="K1145" s="11"/>
      <c r="L1145" s="11" t="s">
        <v>1211</v>
      </c>
      <c r="M1145" s="11"/>
      <c r="N1145" s="19">
        <v>129382.64</v>
      </c>
      <c r="O1145" s="19">
        <v>129382.64</v>
      </c>
      <c r="P1145" s="11"/>
      <c r="Q1145" s="11"/>
      <c r="R1145" s="13">
        <f t="shared" si="242"/>
        <v>0</v>
      </c>
      <c r="S1145" s="19">
        <v>129382.64</v>
      </c>
      <c r="T1145" s="22">
        <v>539.09</v>
      </c>
      <c r="U1145" s="11"/>
      <c r="V1145" s="19">
        <v>129382.64</v>
      </c>
      <c r="W1145" s="22">
        <v>539.09</v>
      </c>
      <c r="X1145" s="19">
        <v>128843.55</v>
      </c>
      <c r="Y1145" s="19">
        <f t="shared" si="243"/>
        <v>539.09433333333334</v>
      </c>
      <c r="Z1145" s="19">
        <f t="shared" si="254"/>
        <v>3234.561666666667</v>
      </c>
      <c r="AA1145" s="19">
        <f t="shared" si="255"/>
        <v>126148.07833333334</v>
      </c>
      <c r="AB1145" s="19">
        <f t="shared" si="244"/>
        <v>6469.1319999999996</v>
      </c>
      <c r="AC1145" s="19">
        <f t="shared" si="245"/>
        <v>119678.94633333334</v>
      </c>
      <c r="AD1145" s="19">
        <f t="shared" si="246"/>
        <v>6469.1319999999996</v>
      </c>
      <c r="AE1145" s="19">
        <f t="shared" si="247"/>
        <v>113209.81433333334</v>
      </c>
      <c r="AF1145" s="19">
        <f t="shared" si="248"/>
        <v>6469.1319999999996</v>
      </c>
      <c r="AG1145" s="19">
        <f t="shared" si="249"/>
        <v>106740.68233333335</v>
      </c>
      <c r="AH1145" s="19">
        <f t="shared" si="250"/>
        <v>6469.1319999999996</v>
      </c>
      <c r="AI1145" s="19">
        <f t="shared" si="251"/>
        <v>100271.55033333335</v>
      </c>
      <c r="AJ1145" s="19">
        <f t="shared" si="252"/>
        <v>6469.1319999999996</v>
      </c>
      <c r="AK1145" s="20">
        <f t="shared" si="253"/>
        <v>93802.418333333349</v>
      </c>
    </row>
    <row r="1146" spans="2:37" s="3" customFormat="1" ht="42.75" hidden="1" customHeight="1" outlineLevel="1" x14ac:dyDescent="0.2">
      <c r="B1146" s="15" t="s">
        <v>1483</v>
      </c>
      <c r="C1146" s="16" t="s">
        <v>44</v>
      </c>
      <c r="D1146" s="17">
        <v>180</v>
      </c>
      <c r="E1146" s="10" t="s">
        <v>981</v>
      </c>
      <c r="F1146" s="10" t="s">
        <v>86</v>
      </c>
      <c r="G1146" s="21">
        <v>57143</v>
      </c>
      <c r="H1146" s="18">
        <f>IFERROR(INDEX(#REF!,MATCH(G1146,#REF!,0)),G1146)</f>
        <v>57143</v>
      </c>
      <c r="I1146" s="11"/>
      <c r="J1146" s="11" t="s">
        <v>1473</v>
      </c>
      <c r="K1146" s="11"/>
      <c r="L1146" s="11" t="s">
        <v>1312</v>
      </c>
      <c r="M1146" s="11" t="s">
        <v>1212</v>
      </c>
      <c r="N1146" s="19">
        <v>100686.24</v>
      </c>
      <c r="O1146" s="19">
        <v>100686.24</v>
      </c>
      <c r="P1146" s="11"/>
      <c r="Q1146" s="11"/>
      <c r="R1146" s="13">
        <f t="shared" si="242"/>
        <v>0</v>
      </c>
      <c r="S1146" s="19">
        <v>100686.24</v>
      </c>
      <c r="T1146" s="22">
        <v>559.37</v>
      </c>
      <c r="U1146" s="11"/>
      <c r="V1146" s="19">
        <v>100686.24</v>
      </c>
      <c r="W1146" s="22">
        <v>559.37</v>
      </c>
      <c r="X1146" s="19">
        <v>100126.87</v>
      </c>
      <c r="Y1146" s="19">
        <f t="shared" si="243"/>
        <v>559.36800000000005</v>
      </c>
      <c r="Z1146" s="19">
        <f t="shared" si="254"/>
        <v>3356.21</v>
      </c>
      <c r="AA1146" s="19">
        <f t="shared" si="255"/>
        <v>97330.03</v>
      </c>
      <c r="AB1146" s="19">
        <f t="shared" si="244"/>
        <v>6712.4160000000011</v>
      </c>
      <c r="AC1146" s="19">
        <f t="shared" si="245"/>
        <v>90617.614000000001</v>
      </c>
      <c r="AD1146" s="19">
        <f t="shared" si="246"/>
        <v>6712.4160000000011</v>
      </c>
      <c r="AE1146" s="19">
        <f t="shared" si="247"/>
        <v>83905.198000000004</v>
      </c>
      <c r="AF1146" s="19">
        <f t="shared" si="248"/>
        <v>6712.4160000000011</v>
      </c>
      <c r="AG1146" s="19">
        <f t="shared" si="249"/>
        <v>77192.782000000007</v>
      </c>
      <c r="AH1146" s="19">
        <f t="shared" si="250"/>
        <v>6712.4160000000011</v>
      </c>
      <c r="AI1146" s="19">
        <f t="shared" si="251"/>
        <v>70480.366000000009</v>
      </c>
      <c r="AJ1146" s="19">
        <f t="shared" si="252"/>
        <v>6712.4160000000011</v>
      </c>
      <c r="AK1146" s="20">
        <f t="shared" si="253"/>
        <v>63767.950000000012</v>
      </c>
    </row>
    <row r="1147" spans="2:37" s="3" customFormat="1" ht="42.75" hidden="1" customHeight="1" outlineLevel="1" x14ac:dyDescent="0.2">
      <c r="B1147" s="15" t="s">
        <v>1484</v>
      </c>
      <c r="C1147" s="16" t="s">
        <v>44</v>
      </c>
      <c r="D1147" s="17">
        <v>180</v>
      </c>
      <c r="E1147" s="10" t="s">
        <v>981</v>
      </c>
      <c r="F1147" s="10" t="s">
        <v>86</v>
      </c>
      <c r="G1147" s="21">
        <v>57145</v>
      </c>
      <c r="H1147" s="18">
        <f>IFERROR(INDEX(#REF!,MATCH(G1147,#REF!,0)),G1147)</f>
        <v>57145</v>
      </c>
      <c r="I1147" s="11"/>
      <c r="J1147" s="11" t="s">
        <v>1473</v>
      </c>
      <c r="K1147" s="11"/>
      <c r="L1147" s="11" t="s">
        <v>1312</v>
      </c>
      <c r="M1147" s="11" t="s">
        <v>1212</v>
      </c>
      <c r="N1147" s="19">
        <v>1125512.43</v>
      </c>
      <c r="O1147" s="19">
        <v>1125512.43</v>
      </c>
      <c r="P1147" s="11"/>
      <c r="Q1147" s="11"/>
      <c r="R1147" s="13">
        <f t="shared" si="242"/>
        <v>0</v>
      </c>
      <c r="S1147" s="19">
        <v>1125512.43</v>
      </c>
      <c r="T1147" s="19">
        <v>6252.85</v>
      </c>
      <c r="U1147" s="11"/>
      <c r="V1147" s="19">
        <v>1125512.43</v>
      </c>
      <c r="W1147" s="19">
        <v>6252.85</v>
      </c>
      <c r="X1147" s="19">
        <v>1119259.58</v>
      </c>
      <c r="Y1147" s="19">
        <f t="shared" si="243"/>
        <v>6252.8468333333331</v>
      </c>
      <c r="Z1147" s="19">
        <f t="shared" si="254"/>
        <v>37517.084166666667</v>
      </c>
      <c r="AA1147" s="19">
        <f t="shared" si="255"/>
        <v>1087995.3458333332</v>
      </c>
      <c r="AB1147" s="19">
        <f t="shared" si="244"/>
        <v>75034.161999999997</v>
      </c>
      <c r="AC1147" s="19">
        <f t="shared" si="245"/>
        <v>1012961.1838333332</v>
      </c>
      <c r="AD1147" s="19">
        <f t="shared" si="246"/>
        <v>75034.161999999997</v>
      </c>
      <c r="AE1147" s="19">
        <f t="shared" si="247"/>
        <v>937927.02183333319</v>
      </c>
      <c r="AF1147" s="19">
        <f t="shared" si="248"/>
        <v>75034.161999999997</v>
      </c>
      <c r="AG1147" s="19">
        <f t="shared" si="249"/>
        <v>862892.85983333318</v>
      </c>
      <c r="AH1147" s="19">
        <f t="shared" si="250"/>
        <v>75034.161999999997</v>
      </c>
      <c r="AI1147" s="19">
        <f t="shared" si="251"/>
        <v>787858.69783333316</v>
      </c>
      <c r="AJ1147" s="19">
        <f t="shared" si="252"/>
        <v>75034.161999999997</v>
      </c>
      <c r="AK1147" s="20">
        <f t="shared" si="253"/>
        <v>712824.53583333315</v>
      </c>
    </row>
    <row r="1148" spans="2:37" s="3" customFormat="1" ht="42.75" hidden="1" customHeight="1" outlineLevel="1" x14ac:dyDescent="0.2">
      <c r="B1148" s="15" t="s">
        <v>1485</v>
      </c>
      <c r="C1148" s="16" t="s">
        <v>44</v>
      </c>
      <c r="D1148" s="17">
        <v>180</v>
      </c>
      <c r="E1148" s="10" t="s">
        <v>981</v>
      </c>
      <c r="F1148" s="10" t="s">
        <v>86</v>
      </c>
      <c r="G1148" s="21">
        <v>57146</v>
      </c>
      <c r="H1148" s="18">
        <f>IFERROR(INDEX(#REF!,MATCH(G1148,#REF!,0)),G1148)</f>
        <v>57146</v>
      </c>
      <c r="I1148" s="11"/>
      <c r="J1148" s="11" t="s">
        <v>1473</v>
      </c>
      <c r="K1148" s="11"/>
      <c r="L1148" s="11" t="s">
        <v>1312</v>
      </c>
      <c r="M1148" s="11" t="s">
        <v>1212</v>
      </c>
      <c r="N1148" s="19">
        <v>1433668.43</v>
      </c>
      <c r="O1148" s="19">
        <v>1433668.43</v>
      </c>
      <c r="P1148" s="11"/>
      <c r="Q1148" s="11"/>
      <c r="R1148" s="13">
        <f t="shared" si="242"/>
        <v>0</v>
      </c>
      <c r="S1148" s="19">
        <v>1433668.43</v>
      </c>
      <c r="T1148" s="19">
        <v>7964.82</v>
      </c>
      <c r="U1148" s="11"/>
      <c r="V1148" s="19">
        <v>1433668.43</v>
      </c>
      <c r="W1148" s="19">
        <v>7964.82</v>
      </c>
      <c r="X1148" s="19">
        <v>1425703.61</v>
      </c>
      <c r="Y1148" s="19">
        <f t="shared" si="243"/>
        <v>7964.8246111111112</v>
      </c>
      <c r="Z1148" s="19">
        <f t="shared" si="254"/>
        <v>47788.943055555552</v>
      </c>
      <c r="AA1148" s="19">
        <f t="shared" si="255"/>
        <v>1385879.4869444445</v>
      </c>
      <c r="AB1148" s="19">
        <f t="shared" si="244"/>
        <v>95577.895333333334</v>
      </c>
      <c r="AC1148" s="19">
        <f t="shared" si="245"/>
        <v>1290301.5916111111</v>
      </c>
      <c r="AD1148" s="19">
        <f t="shared" si="246"/>
        <v>95577.895333333334</v>
      </c>
      <c r="AE1148" s="19">
        <f t="shared" si="247"/>
        <v>1194723.6962777777</v>
      </c>
      <c r="AF1148" s="19">
        <f t="shared" si="248"/>
        <v>95577.895333333334</v>
      </c>
      <c r="AG1148" s="19">
        <f t="shared" si="249"/>
        <v>1099145.8009444443</v>
      </c>
      <c r="AH1148" s="19">
        <f t="shared" si="250"/>
        <v>95577.895333333334</v>
      </c>
      <c r="AI1148" s="19">
        <f t="shared" si="251"/>
        <v>1003567.905611111</v>
      </c>
      <c r="AJ1148" s="19">
        <f t="shared" si="252"/>
        <v>95577.895333333334</v>
      </c>
      <c r="AK1148" s="20">
        <f t="shared" si="253"/>
        <v>907990.01027777768</v>
      </c>
    </row>
    <row r="1149" spans="2:37" s="3" customFormat="1" ht="42.75" hidden="1" customHeight="1" outlineLevel="1" x14ac:dyDescent="0.2">
      <c r="B1149" s="15" t="s">
        <v>1486</v>
      </c>
      <c r="C1149" s="16" t="s">
        <v>44</v>
      </c>
      <c r="D1149" s="17">
        <v>180</v>
      </c>
      <c r="E1149" s="10" t="s">
        <v>981</v>
      </c>
      <c r="F1149" s="10" t="s">
        <v>86</v>
      </c>
      <c r="G1149" s="21">
        <v>57147</v>
      </c>
      <c r="H1149" s="18">
        <f>IFERROR(INDEX(#REF!,MATCH(G1149,#REF!,0)),G1149)</f>
        <v>57147</v>
      </c>
      <c r="I1149" s="11"/>
      <c r="J1149" s="11" t="s">
        <v>1473</v>
      </c>
      <c r="K1149" s="11"/>
      <c r="L1149" s="11" t="s">
        <v>1312</v>
      </c>
      <c r="M1149" s="11" t="s">
        <v>1212</v>
      </c>
      <c r="N1149" s="19">
        <v>174506.38</v>
      </c>
      <c r="O1149" s="19">
        <v>174506.38</v>
      </c>
      <c r="P1149" s="11"/>
      <c r="Q1149" s="11"/>
      <c r="R1149" s="13">
        <f t="shared" si="242"/>
        <v>0</v>
      </c>
      <c r="S1149" s="19">
        <v>174506.38</v>
      </c>
      <c r="T1149" s="22">
        <v>969.48</v>
      </c>
      <c r="U1149" s="11"/>
      <c r="V1149" s="19">
        <v>174506.38</v>
      </c>
      <c r="W1149" s="22">
        <v>969.48</v>
      </c>
      <c r="X1149" s="19">
        <v>173536.9</v>
      </c>
      <c r="Y1149" s="19">
        <f t="shared" si="243"/>
        <v>969.47988888888892</v>
      </c>
      <c r="Z1149" s="19">
        <f t="shared" si="254"/>
        <v>5816.8794444444447</v>
      </c>
      <c r="AA1149" s="19">
        <f t="shared" si="255"/>
        <v>168689.50055555557</v>
      </c>
      <c r="AB1149" s="19">
        <f t="shared" si="244"/>
        <v>11633.758666666667</v>
      </c>
      <c r="AC1149" s="19">
        <f t="shared" si="245"/>
        <v>157055.74188888891</v>
      </c>
      <c r="AD1149" s="19">
        <f t="shared" si="246"/>
        <v>11633.758666666667</v>
      </c>
      <c r="AE1149" s="19">
        <f t="shared" si="247"/>
        <v>145421.98322222225</v>
      </c>
      <c r="AF1149" s="19">
        <f t="shared" si="248"/>
        <v>11633.758666666667</v>
      </c>
      <c r="AG1149" s="19">
        <f t="shared" si="249"/>
        <v>133788.22455555559</v>
      </c>
      <c r="AH1149" s="19">
        <f t="shared" si="250"/>
        <v>11633.758666666667</v>
      </c>
      <c r="AI1149" s="19">
        <f t="shared" si="251"/>
        <v>122154.46588888892</v>
      </c>
      <c r="AJ1149" s="19">
        <f t="shared" si="252"/>
        <v>11633.758666666667</v>
      </c>
      <c r="AK1149" s="20">
        <f t="shared" si="253"/>
        <v>110520.70722222226</v>
      </c>
    </row>
    <row r="1150" spans="2:37" s="3" customFormat="1" ht="42.75" hidden="1" customHeight="1" outlineLevel="1" x14ac:dyDescent="0.2">
      <c r="B1150" s="15" t="s">
        <v>1487</v>
      </c>
      <c r="C1150" s="16" t="s">
        <v>44</v>
      </c>
      <c r="D1150" s="17">
        <v>180</v>
      </c>
      <c r="E1150" s="10" t="s">
        <v>981</v>
      </c>
      <c r="F1150" s="10" t="s">
        <v>86</v>
      </c>
      <c r="G1150" s="21">
        <v>57148</v>
      </c>
      <c r="H1150" s="18">
        <f>IFERROR(INDEX(#REF!,MATCH(G1150,#REF!,0)),G1150)</f>
        <v>57148</v>
      </c>
      <c r="I1150" s="11"/>
      <c r="J1150" s="11" t="s">
        <v>1473</v>
      </c>
      <c r="K1150" s="11"/>
      <c r="L1150" s="11" t="s">
        <v>1312</v>
      </c>
      <c r="M1150" s="11" t="s">
        <v>1212</v>
      </c>
      <c r="N1150" s="19">
        <v>487526.83</v>
      </c>
      <c r="O1150" s="19">
        <v>487526.83</v>
      </c>
      <c r="P1150" s="11"/>
      <c r="Q1150" s="11"/>
      <c r="R1150" s="13">
        <f t="shared" si="242"/>
        <v>0</v>
      </c>
      <c r="S1150" s="19">
        <v>487526.83</v>
      </c>
      <c r="T1150" s="19">
        <v>2708.48</v>
      </c>
      <c r="U1150" s="11"/>
      <c r="V1150" s="19">
        <v>487526.83</v>
      </c>
      <c r="W1150" s="19">
        <v>2708.48</v>
      </c>
      <c r="X1150" s="19">
        <v>484818.35</v>
      </c>
      <c r="Y1150" s="19">
        <f t="shared" si="243"/>
        <v>2708.4823888888891</v>
      </c>
      <c r="Z1150" s="19">
        <f t="shared" si="254"/>
        <v>16250.891944444445</v>
      </c>
      <c r="AA1150" s="19">
        <f t="shared" si="255"/>
        <v>471275.93805555557</v>
      </c>
      <c r="AB1150" s="19">
        <f t="shared" si="244"/>
        <v>32501.788666666667</v>
      </c>
      <c r="AC1150" s="19">
        <f t="shared" si="245"/>
        <v>438774.14938888891</v>
      </c>
      <c r="AD1150" s="19">
        <f t="shared" si="246"/>
        <v>32501.788666666667</v>
      </c>
      <c r="AE1150" s="19">
        <f t="shared" si="247"/>
        <v>406272.36072222225</v>
      </c>
      <c r="AF1150" s="19">
        <f t="shared" si="248"/>
        <v>32501.788666666667</v>
      </c>
      <c r="AG1150" s="19">
        <f t="shared" si="249"/>
        <v>373770.57205555559</v>
      </c>
      <c r="AH1150" s="19">
        <f t="shared" si="250"/>
        <v>32501.788666666667</v>
      </c>
      <c r="AI1150" s="19">
        <f t="shared" si="251"/>
        <v>341268.78338888893</v>
      </c>
      <c r="AJ1150" s="19">
        <f t="shared" si="252"/>
        <v>32501.788666666667</v>
      </c>
      <c r="AK1150" s="20">
        <f t="shared" si="253"/>
        <v>308766.99472222227</v>
      </c>
    </row>
    <row r="1151" spans="2:37" s="3" customFormat="1" ht="42.75" hidden="1" customHeight="1" outlineLevel="1" x14ac:dyDescent="0.2">
      <c r="B1151" s="15" t="s">
        <v>1488</v>
      </c>
      <c r="C1151" s="16" t="s">
        <v>44</v>
      </c>
      <c r="D1151" s="17">
        <v>180</v>
      </c>
      <c r="E1151" s="10" t="s">
        <v>981</v>
      </c>
      <c r="F1151" s="10" t="s">
        <v>86</v>
      </c>
      <c r="G1151" s="21">
        <v>57149</v>
      </c>
      <c r="H1151" s="18">
        <f>IFERROR(INDEX(#REF!,MATCH(G1151,#REF!,0)),G1151)</f>
        <v>57149</v>
      </c>
      <c r="I1151" s="11"/>
      <c r="J1151" s="11" t="s">
        <v>1473</v>
      </c>
      <c r="K1151" s="11"/>
      <c r="L1151" s="11" t="s">
        <v>1211</v>
      </c>
      <c r="M1151" s="11" t="s">
        <v>1212</v>
      </c>
      <c r="N1151" s="19">
        <v>171168.09</v>
      </c>
      <c r="O1151" s="19">
        <v>171168.09</v>
      </c>
      <c r="P1151" s="11"/>
      <c r="Q1151" s="11"/>
      <c r="R1151" s="13">
        <f t="shared" si="242"/>
        <v>0</v>
      </c>
      <c r="S1151" s="19">
        <v>171168.09</v>
      </c>
      <c r="T1151" s="22">
        <v>950.93</v>
      </c>
      <c r="U1151" s="11"/>
      <c r="V1151" s="19">
        <v>171168.09</v>
      </c>
      <c r="W1151" s="22">
        <v>950.93</v>
      </c>
      <c r="X1151" s="19">
        <v>170217.16</v>
      </c>
      <c r="Y1151" s="19">
        <f t="shared" si="243"/>
        <v>950.93383333333327</v>
      </c>
      <c r="Z1151" s="19">
        <f t="shared" si="254"/>
        <v>5705.5991666666669</v>
      </c>
      <c r="AA1151" s="19">
        <f t="shared" si="255"/>
        <v>165462.49083333334</v>
      </c>
      <c r="AB1151" s="19">
        <f t="shared" si="244"/>
        <v>11411.205999999998</v>
      </c>
      <c r="AC1151" s="19">
        <f t="shared" si="245"/>
        <v>154051.28483333334</v>
      </c>
      <c r="AD1151" s="19">
        <f t="shared" si="246"/>
        <v>11411.205999999998</v>
      </c>
      <c r="AE1151" s="19">
        <f t="shared" si="247"/>
        <v>142640.07883333333</v>
      </c>
      <c r="AF1151" s="19">
        <f t="shared" si="248"/>
        <v>11411.205999999998</v>
      </c>
      <c r="AG1151" s="19">
        <f t="shared" si="249"/>
        <v>131228.87283333333</v>
      </c>
      <c r="AH1151" s="19">
        <f t="shared" si="250"/>
        <v>11411.205999999998</v>
      </c>
      <c r="AI1151" s="19">
        <f t="shared" si="251"/>
        <v>119817.66683333332</v>
      </c>
      <c r="AJ1151" s="19">
        <f t="shared" si="252"/>
        <v>11411.205999999998</v>
      </c>
      <c r="AK1151" s="20">
        <f t="shared" si="253"/>
        <v>108406.46083333332</v>
      </c>
    </row>
    <row r="1152" spans="2:37" s="3" customFormat="1" ht="32.25" hidden="1" customHeight="1" outlineLevel="1" x14ac:dyDescent="0.2">
      <c r="B1152" s="15" t="s">
        <v>1489</v>
      </c>
      <c r="C1152" s="16" t="s">
        <v>44</v>
      </c>
      <c r="D1152" s="17">
        <v>120</v>
      </c>
      <c r="E1152" s="10" t="s">
        <v>66</v>
      </c>
      <c r="F1152" s="10"/>
      <c r="G1152" s="11" t="s">
        <v>1490</v>
      </c>
      <c r="H1152" s="18" t="str">
        <f>IFERROR(INDEX(#REF!,MATCH(G1152,#REF!,0)),G1152)</f>
        <v>КР033000000385_УК</v>
      </c>
      <c r="I1152" s="11" t="s">
        <v>13</v>
      </c>
      <c r="J1152" s="11" t="s">
        <v>1491</v>
      </c>
      <c r="K1152" s="11"/>
      <c r="L1152" s="11" t="s">
        <v>13</v>
      </c>
      <c r="M1152" s="11"/>
      <c r="N1152" s="19">
        <v>7215532.6399999997</v>
      </c>
      <c r="O1152" s="19">
        <v>7215532.6399999997</v>
      </c>
      <c r="P1152" s="11"/>
      <c r="Q1152" s="11"/>
      <c r="R1152" s="13">
        <f t="shared" si="242"/>
        <v>0</v>
      </c>
      <c r="S1152" s="19">
        <v>7215532.6399999997</v>
      </c>
      <c r="T1152" s="19">
        <v>60129.440000000002</v>
      </c>
      <c r="U1152" s="11"/>
      <c r="V1152" s="19">
        <v>7215532.6399999997</v>
      </c>
      <c r="W1152" s="19">
        <v>60129.440000000002</v>
      </c>
      <c r="X1152" s="19">
        <v>7155403.2000000002</v>
      </c>
      <c r="Y1152" s="19">
        <f t="shared" si="243"/>
        <v>60129.438666666661</v>
      </c>
      <c r="Z1152" s="19">
        <f t="shared" si="254"/>
        <v>360776.6333333333</v>
      </c>
      <c r="AA1152" s="19">
        <f t="shared" si="255"/>
        <v>6854756.0066666659</v>
      </c>
      <c r="AB1152" s="19">
        <f t="shared" si="244"/>
        <v>721553.26399999997</v>
      </c>
      <c r="AC1152" s="19">
        <f t="shared" si="245"/>
        <v>6133202.7426666655</v>
      </c>
      <c r="AD1152" s="19">
        <f t="shared" si="246"/>
        <v>721553.26399999997</v>
      </c>
      <c r="AE1152" s="19">
        <f t="shared" si="247"/>
        <v>5411649.478666665</v>
      </c>
      <c r="AF1152" s="19">
        <f t="shared" si="248"/>
        <v>721553.26399999997</v>
      </c>
      <c r="AG1152" s="19">
        <f t="shared" si="249"/>
        <v>4690096.2146666646</v>
      </c>
      <c r="AH1152" s="19">
        <f t="shared" si="250"/>
        <v>721553.26399999997</v>
      </c>
      <c r="AI1152" s="19">
        <f t="shared" si="251"/>
        <v>3968542.9506666646</v>
      </c>
      <c r="AJ1152" s="19">
        <f t="shared" si="252"/>
        <v>721553.26399999997</v>
      </c>
      <c r="AK1152" s="20">
        <f t="shared" si="253"/>
        <v>3246989.6866666647</v>
      </c>
    </row>
    <row r="1153" spans="2:37" s="3" customFormat="1" ht="43.5" hidden="1" customHeight="1" outlineLevel="1" x14ac:dyDescent="0.2">
      <c r="B1153" s="15" t="s">
        <v>1492</v>
      </c>
      <c r="C1153" s="16" t="s">
        <v>44</v>
      </c>
      <c r="D1153" s="17">
        <v>36</v>
      </c>
      <c r="E1153" s="10" t="s">
        <v>841</v>
      </c>
      <c r="F1153" s="10" t="s">
        <v>46</v>
      </c>
      <c r="G1153" s="21">
        <v>57210</v>
      </c>
      <c r="H1153" s="18">
        <f>IFERROR(INDEX(#REF!,MATCH(G1153,#REF!,0)),G1153)</f>
        <v>57210</v>
      </c>
      <c r="I1153" s="11"/>
      <c r="J1153" s="11" t="s">
        <v>1493</v>
      </c>
      <c r="K1153" s="11"/>
      <c r="L1153" s="11" t="s">
        <v>1211</v>
      </c>
      <c r="M1153" s="11"/>
      <c r="N1153" s="19">
        <v>140000</v>
      </c>
      <c r="O1153" s="19">
        <v>140000</v>
      </c>
      <c r="P1153" s="11"/>
      <c r="Q1153" s="11"/>
      <c r="R1153" s="13">
        <f t="shared" si="242"/>
        <v>0</v>
      </c>
      <c r="S1153" s="19">
        <v>140000</v>
      </c>
      <c r="T1153" s="11"/>
      <c r="U1153" s="11"/>
      <c r="V1153" s="19">
        <v>140000</v>
      </c>
      <c r="W1153" s="11"/>
      <c r="X1153" s="19">
        <v>140000</v>
      </c>
      <c r="Y1153" s="19">
        <f t="shared" si="243"/>
        <v>3888.8888888888887</v>
      </c>
      <c r="Z1153" s="19">
        <f t="shared" si="254"/>
        <v>19444.444444444445</v>
      </c>
      <c r="AA1153" s="19">
        <f t="shared" si="255"/>
        <v>120555.55555555556</v>
      </c>
      <c r="AB1153" s="19">
        <f t="shared" si="244"/>
        <v>46666.666666666664</v>
      </c>
      <c r="AC1153" s="19">
        <f t="shared" si="245"/>
        <v>73888.888888888905</v>
      </c>
      <c r="AD1153" s="19">
        <f t="shared" si="246"/>
        <v>46666.666666666664</v>
      </c>
      <c r="AE1153" s="19">
        <f t="shared" si="247"/>
        <v>27222.222222222241</v>
      </c>
      <c r="AF1153" s="19">
        <f t="shared" si="248"/>
        <v>27222.222222222241</v>
      </c>
      <c r="AG1153" s="19">
        <f t="shared" si="249"/>
        <v>0</v>
      </c>
      <c r="AH1153" s="19">
        <f t="shared" si="250"/>
        <v>0</v>
      </c>
      <c r="AI1153" s="19">
        <f t="shared" si="251"/>
        <v>0</v>
      </c>
      <c r="AJ1153" s="19">
        <f t="shared" si="252"/>
        <v>0</v>
      </c>
      <c r="AK1153" s="20">
        <f t="shared" si="253"/>
        <v>0</v>
      </c>
    </row>
    <row r="1154" spans="2:37" s="3" customFormat="1" ht="21.75" hidden="1" customHeight="1" outlineLevel="1" x14ac:dyDescent="0.2">
      <c r="B1154" s="15" t="s">
        <v>1494</v>
      </c>
      <c r="C1154" s="16" t="s">
        <v>44</v>
      </c>
      <c r="D1154" s="17">
        <v>360</v>
      </c>
      <c r="E1154" s="10" t="s">
        <v>963</v>
      </c>
      <c r="F1154" s="10" t="s">
        <v>67</v>
      </c>
      <c r="G1154" s="21">
        <v>57228</v>
      </c>
      <c r="H1154" s="18">
        <f>IFERROR(INDEX(#REF!,MATCH(G1154,#REF!,0)),G1154)</f>
        <v>57228</v>
      </c>
      <c r="I1154" s="11"/>
      <c r="J1154" s="11" t="s">
        <v>1495</v>
      </c>
      <c r="K1154" s="11"/>
      <c r="L1154" s="11" t="s">
        <v>1211</v>
      </c>
      <c r="M1154" s="11"/>
      <c r="N1154" s="19">
        <v>1697600</v>
      </c>
      <c r="O1154" s="19">
        <v>1697600</v>
      </c>
      <c r="P1154" s="11"/>
      <c r="Q1154" s="11"/>
      <c r="R1154" s="13">
        <f t="shared" si="242"/>
        <v>0</v>
      </c>
      <c r="S1154" s="19">
        <v>1697600</v>
      </c>
      <c r="T1154" s="11"/>
      <c r="U1154" s="11"/>
      <c r="V1154" s="19">
        <v>1697600</v>
      </c>
      <c r="W1154" s="11"/>
      <c r="X1154" s="19">
        <v>1697600</v>
      </c>
      <c r="Y1154" s="19">
        <f t="shared" si="243"/>
        <v>4715.5555555555557</v>
      </c>
      <c r="Z1154" s="19">
        <f t="shared" si="254"/>
        <v>23577.777777777777</v>
      </c>
      <c r="AA1154" s="19">
        <f t="shared" si="255"/>
        <v>1674022.2222222222</v>
      </c>
      <c r="AB1154" s="19">
        <f t="shared" si="244"/>
        <v>56586.666666666672</v>
      </c>
      <c r="AC1154" s="19">
        <f t="shared" si="245"/>
        <v>1617435.5555555555</v>
      </c>
      <c r="AD1154" s="19">
        <f t="shared" si="246"/>
        <v>56586.666666666672</v>
      </c>
      <c r="AE1154" s="19">
        <f t="shared" si="247"/>
        <v>1560848.8888888888</v>
      </c>
      <c r="AF1154" s="19">
        <f t="shared" si="248"/>
        <v>56586.666666666672</v>
      </c>
      <c r="AG1154" s="19">
        <f t="shared" si="249"/>
        <v>1504262.222222222</v>
      </c>
      <c r="AH1154" s="19">
        <f t="shared" si="250"/>
        <v>56586.666666666672</v>
      </c>
      <c r="AI1154" s="19">
        <f t="shared" si="251"/>
        <v>1447675.5555555553</v>
      </c>
      <c r="AJ1154" s="19">
        <f t="shared" si="252"/>
        <v>56586.666666666672</v>
      </c>
      <c r="AK1154" s="20">
        <f t="shared" si="253"/>
        <v>1391088.8888888885</v>
      </c>
    </row>
    <row r="1155" spans="2:37" s="3" customFormat="1" ht="21.75" hidden="1" customHeight="1" outlineLevel="1" x14ac:dyDescent="0.2">
      <c r="B1155" s="15" t="s">
        <v>1496</v>
      </c>
      <c r="C1155" s="16" t="s">
        <v>44</v>
      </c>
      <c r="D1155" s="17">
        <v>360</v>
      </c>
      <c r="E1155" s="10" t="s">
        <v>963</v>
      </c>
      <c r="F1155" s="10" t="s">
        <v>67</v>
      </c>
      <c r="G1155" s="21">
        <v>57229</v>
      </c>
      <c r="H1155" s="18">
        <f>IFERROR(INDEX(#REF!,MATCH(G1155,#REF!,0)),G1155)</f>
        <v>57229</v>
      </c>
      <c r="I1155" s="11"/>
      <c r="J1155" s="11" t="s">
        <v>1495</v>
      </c>
      <c r="K1155" s="11"/>
      <c r="L1155" s="11" t="s">
        <v>1211</v>
      </c>
      <c r="M1155" s="11"/>
      <c r="N1155" s="19">
        <v>2543300</v>
      </c>
      <c r="O1155" s="19">
        <v>2543300</v>
      </c>
      <c r="P1155" s="11"/>
      <c r="Q1155" s="11"/>
      <c r="R1155" s="13">
        <f t="shared" si="242"/>
        <v>0</v>
      </c>
      <c r="S1155" s="19">
        <v>2543300</v>
      </c>
      <c r="T1155" s="11"/>
      <c r="U1155" s="11"/>
      <c r="V1155" s="19">
        <v>2543300</v>
      </c>
      <c r="W1155" s="11"/>
      <c r="X1155" s="19">
        <v>2543300</v>
      </c>
      <c r="Y1155" s="19">
        <f t="shared" si="243"/>
        <v>7064.7222222222226</v>
      </c>
      <c r="Z1155" s="19">
        <f t="shared" si="254"/>
        <v>35323.611111111109</v>
      </c>
      <c r="AA1155" s="19">
        <f t="shared" si="255"/>
        <v>2507976.388888889</v>
      </c>
      <c r="AB1155" s="19">
        <f t="shared" si="244"/>
        <v>84776.666666666672</v>
      </c>
      <c r="AC1155" s="19">
        <f t="shared" si="245"/>
        <v>2423199.7222222225</v>
      </c>
      <c r="AD1155" s="19">
        <f t="shared" si="246"/>
        <v>84776.666666666672</v>
      </c>
      <c r="AE1155" s="19">
        <f t="shared" si="247"/>
        <v>2338423.055555556</v>
      </c>
      <c r="AF1155" s="19">
        <f t="shared" si="248"/>
        <v>84776.666666666672</v>
      </c>
      <c r="AG1155" s="19">
        <f t="shared" si="249"/>
        <v>2253646.3888888895</v>
      </c>
      <c r="AH1155" s="19">
        <f t="shared" si="250"/>
        <v>84776.666666666672</v>
      </c>
      <c r="AI1155" s="19">
        <f t="shared" si="251"/>
        <v>2168869.7222222229</v>
      </c>
      <c r="AJ1155" s="19">
        <f t="shared" si="252"/>
        <v>84776.666666666672</v>
      </c>
      <c r="AK1155" s="20">
        <f t="shared" si="253"/>
        <v>2084093.0555555562</v>
      </c>
    </row>
    <row r="1156" spans="2:37" s="3" customFormat="1" ht="42.75" hidden="1" customHeight="1" outlineLevel="1" thickBot="1" x14ac:dyDescent="0.25">
      <c r="B1156" s="37" t="s">
        <v>1497</v>
      </c>
      <c r="C1156" s="38" t="s">
        <v>44</v>
      </c>
      <c r="D1156" s="39">
        <v>180</v>
      </c>
      <c r="E1156" s="40" t="s">
        <v>969</v>
      </c>
      <c r="F1156" s="40" t="s">
        <v>86</v>
      </c>
      <c r="G1156" s="41">
        <v>57230</v>
      </c>
      <c r="H1156" s="18">
        <f>IFERROR(INDEX(#REF!,MATCH(G1156,#REF!,0)),G1156)</f>
        <v>57230</v>
      </c>
      <c r="I1156" s="42"/>
      <c r="J1156" s="42" t="s">
        <v>1495</v>
      </c>
      <c r="K1156" s="42"/>
      <c r="L1156" s="11" t="s">
        <v>1211</v>
      </c>
      <c r="M1156" s="11" t="s">
        <v>1212</v>
      </c>
      <c r="N1156" s="43">
        <v>54733900</v>
      </c>
      <c r="O1156" s="43">
        <v>54733900</v>
      </c>
      <c r="P1156" s="42"/>
      <c r="Q1156" s="42"/>
      <c r="R1156" s="13">
        <f t="shared" si="242"/>
        <v>0</v>
      </c>
      <c r="S1156" s="43">
        <v>54733900</v>
      </c>
      <c r="T1156" s="42"/>
      <c r="U1156" s="42"/>
      <c r="V1156" s="43">
        <v>54733900</v>
      </c>
      <c r="W1156" s="42"/>
      <c r="X1156" s="43">
        <v>54733900</v>
      </c>
      <c r="Y1156" s="19">
        <f t="shared" si="243"/>
        <v>304077.22222222225</v>
      </c>
      <c r="Z1156" s="19">
        <f t="shared" si="254"/>
        <v>1520386.1111111112</v>
      </c>
      <c r="AA1156" s="19">
        <f t="shared" si="255"/>
        <v>53213513.888888888</v>
      </c>
      <c r="AB1156" s="19">
        <f t="shared" si="244"/>
        <v>3648926.666666667</v>
      </c>
      <c r="AC1156" s="19">
        <f t="shared" si="245"/>
        <v>49564587.222222224</v>
      </c>
      <c r="AD1156" s="19">
        <f t="shared" si="246"/>
        <v>3648926.666666667</v>
      </c>
      <c r="AE1156" s="19">
        <f t="shared" si="247"/>
        <v>45915660.55555556</v>
      </c>
      <c r="AF1156" s="19">
        <f t="shared" si="248"/>
        <v>3648926.666666667</v>
      </c>
      <c r="AG1156" s="19">
        <f t="shared" si="249"/>
        <v>42266733.888888896</v>
      </c>
      <c r="AH1156" s="19">
        <f t="shared" si="250"/>
        <v>3648926.666666667</v>
      </c>
      <c r="AI1156" s="19">
        <f t="shared" si="251"/>
        <v>38617807.222222231</v>
      </c>
      <c r="AJ1156" s="19">
        <f t="shared" si="252"/>
        <v>3648926.666666667</v>
      </c>
      <c r="AK1156" s="20">
        <f t="shared" si="253"/>
        <v>34968880.555555567</v>
      </c>
    </row>
    <row r="1157" spans="2:37" ht="5.25" customHeight="1" thickBot="1" x14ac:dyDescent="0.25">
      <c r="B1157" s="44"/>
      <c r="C1157" s="45"/>
      <c r="D1157" s="45"/>
      <c r="E1157" s="46"/>
      <c r="F1157" s="46"/>
      <c r="G1157" s="46"/>
      <c r="H1157" s="46"/>
      <c r="I1157" s="46"/>
      <c r="J1157" s="46"/>
      <c r="K1157" s="46"/>
      <c r="L1157" s="46"/>
      <c r="M1157" s="46"/>
      <c r="N1157" s="46"/>
      <c r="O1157" s="46"/>
      <c r="P1157" s="46"/>
      <c r="Q1157" s="46"/>
      <c r="R1157" s="46"/>
      <c r="S1157" s="46"/>
      <c r="T1157" s="46"/>
      <c r="U1157" s="46"/>
      <c r="V1157" s="46"/>
      <c r="W1157" s="46"/>
      <c r="X1157" s="46"/>
      <c r="Y1157" s="47"/>
      <c r="Z1157" s="47"/>
      <c r="AA1157" s="47"/>
      <c r="AB1157" s="47"/>
      <c r="AC1157" s="47"/>
      <c r="AD1157" s="47"/>
      <c r="AE1157" s="47"/>
      <c r="AF1157" s="47"/>
      <c r="AG1157" s="47"/>
      <c r="AH1157" s="47"/>
      <c r="AI1157" s="47"/>
      <c r="AJ1157" s="47"/>
      <c r="AK1157" s="48"/>
    </row>
    <row r="1158" spans="2:37" ht="12" x14ac:dyDescent="0.2">
      <c r="B1158" s="49" t="s">
        <v>1498</v>
      </c>
      <c r="C1158" s="50"/>
      <c r="D1158" s="50"/>
      <c r="E1158" s="51"/>
      <c r="F1158" s="51"/>
      <c r="G1158" s="51"/>
      <c r="H1158" s="51"/>
      <c r="I1158" s="51"/>
      <c r="J1158" s="51"/>
      <c r="K1158" s="51"/>
      <c r="L1158" s="51"/>
      <c r="M1158" s="51"/>
      <c r="N1158" s="51"/>
      <c r="O1158" s="51"/>
      <c r="P1158" s="51"/>
      <c r="Q1158" s="51"/>
      <c r="R1158" s="51"/>
      <c r="S1158" s="51"/>
      <c r="T1158" s="51"/>
      <c r="U1158" s="51"/>
      <c r="V1158" s="51"/>
      <c r="W1158" s="51"/>
      <c r="X1158" s="51"/>
      <c r="Y1158" s="51"/>
      <c r="Z1158" s="51"/>
      <c r="AA1158" s="52">
        <f t="shared" ref="AA1158:AK1158" si="256">SUM(AA1159:AA1167)</f>
        <v>165933000</v>
      </c>
      <c r="AB1158" s="52">
        <f t="shared" si="256"/>
        <v>11369523.80952381</v>
      </c>
      <c r="AC1158" s="52">
        <f t="shared" si="256"/>
        <v>154563476.19047618</v>
      </c>
      <c r="AD1158" s="52">
        <f t="shared" si="256"/>
        <v>11369523.80952381</v>
      </c>
      <c r="AE1158" s="52">
        <f t="shared" si="256"/>
        <v>143193952.38095236</v>
      </c>
      <c r="AF1158" s="52">
        <f t="shared" si="256"/>
        <v>11369523.80952381</v>
      </c>
      <c r="AG1158" s="52">
        <f t="shared" si="256"/>
        <v>131824428.57142857</v>
      </c>
      <c r="AH1158" s="52">
        <f t="shared" si="256"/>
        <v>11369523.80952381</v>
      </c>
      <c r="AI1158" s="52">
        <f t="shared" si="256"/>
        <v>120454904.76190476</v>
      </c>
      <c r="AJ1158" s="52">
        <f t="shared" si="256"/>
        <v>11369523.80952381</v>
      </c>
      <c r="AK1158" s="53">
        <f t="shared" si="256"/>
        <v>109085380.95238094</v>
      </c>
    </row>
    <row r="1159" spans="2:37" ht="24" x14ac:dyDescent="0.2">
      <c r="B1159" s="54" t="s">
        <v>1499</v>
      </c>
      <c r="C1159" s="55"/>
      <c r="D1159" s="18">
        <v>240</v>
      </c>
      <c r="E1159" s="56"/>
      <c r="F1159" s="56"/>
      <c r="G1159" s="56"/>
      <c r="H1159" s="56"/>
      <c r="I1159" s="56"/>
      <c r="J1159" s="55"/>
      <c r="K1159" s="55"/>
      <c r="L1159" s="18" t="s">
        <v>808</v>
      </c>
      <c r="M1159" s="18"/>
      <c r="N1159" s="56"/>
      <c r="O1159" s="56"/>
      <c r="P1159" s="56"/>
      <c r="Q1159" s="56"/>
      <c r="R1159" s="56"/>
      <c r="S1159" s="57">
        <v>1205000</v>
      </c>
      <c r="T1159" s="56"/>
      <c r="U1159" s="56"/>
      <c r="V1159" s="56"/>
      <c r="W1159" s="56"/>
      <c r="X1159" s="56"/>
      <c r="Y1159" s="56"/>
      <c r="Z1159" s="56"/>
      <c r="AA1159" s="57">
        <v>1205000</v>
      </c>
      <c r="AB1159" s="57">
        <f>AA1159/D1159*12</f>
        <v>60250</v>
      </c>
      <c r="AC1159" s="57">
        <f>AA1159-AB1159</f>
        <v>1144750</v>
      </c>
      <c r="AD1159" s="57">
        <f>AB1159</f>
        <v>60250</v>
      </c>
      <c r="AE1159" s="57">
        <f>AC1159-AD1159</f>
        <v>1084500</v>
      </c>
      <c r="AF1159" s="57">
        <f>AD1159</f>
        <v>60250</v>
      </c>
      <c r="AG1159" s="57">
        <f>AE1159-AF1159</f>
        <v>1024250</v>
      </c>
      <c r="AH1159" s="57">
        <f>AF1159</f>
        <v>60250</v>
      </c>
      <c r="AI1159" s="57">
        <f>AG1159-AH1159</f>
        <v>964000</v>
      </c>
      <c r="AJ1159" s="57">
        <f>AH1159</f>
        <v>60250</v>
      </c>
      <c r="AK1159" s="58">
        <f>AI1159-AJ1159</f>
        <v>903750</v>
      </c>
    </row>
    <row r="1160" spans="2:37" ht="12" x14ac:dyDescent="0.2">
      <c r="B1160" s="54" t="s">
        <v>1500</v>
      </c>
      <c r="C1160" s="55"/>
      <c r="D1160" s="18">
        <v>240</v>
      </c>
      <c r="E1160" s="56"/>
      <c r="F1160" s="56"/>
      <c r="G1160" s="56"/>
      <c r="H1160" s="56"/>
      <c r="I1160" s="56"/>
      <c r="J1160" s="55"/>
      <c r="K1160" s="55"/>
      <c r="L1160" s="18" t="s">
        <v>808</v>
      </c>
      <c r="M1160" s="18"/>
      <c r="N1160" s="56"/>
      <c r="O1160" s="56"/>
      <c r="P1160" s="56"/>
      <c r="Q1160" s="56"/>
      <c r="R1160" s="56"/>
      <c r="S1160" s="59">
        <v>9202000</v>
      </c>
      <c r="T1160" s="56"/>
      <c r="U1160" s="56"/>
      <c r="V1160" s="56"/>
      <c r="W1160" s="56"/>
      <c r="X1160" s="56"/>
      <c r="Y1160" s="56"/>
      <c r="Z1160" s="56"/>
      <c r="AA1160" s="59">
        <v>9202000</v>
      </c>
      <c r="AB1160" s="59">
        <f t="shared" ref="AB1160:AB1167" si="257">AA1160/D1160*12</f>
        <v>460100</v>
      </c>
      <c r="AC1160" s="59">
        <f t="shared" ref="AC1160:AC1167" si="258">AA1160-AB1160</f>
        <v>8741900</v>
      </c>
      <c r="AD1160" s="59">
        <f t="shared" ref="AD1160:AD1167" si="259">AB1160</f>
        <v>460100</v>
      </c>
      <c r="AE1160" s="59">
        <f t="shared" ref="AE1160:AE1167" si="260">AC1160-AD1160</f>
        <v>8281800</v>
      </c>
      <c r="AF1160" s="59">
        <f t="shared" ref="AF1160:AF1167" si="261">AD1160</f>
        <v>460100</v>
      </c>
      <c r="AG1160" s="59">
        <f t="shared" ref="AG1160:AG1167" si="262">AE1160-AF1160</f>
        <v>7821700</v>
      </c>
      <c r="AH1160" s="59">
        <f t="shared" ref="AH1160:AH1167" si="263">AF1160</f>
        <v>460100</v>
      </c>
      <c r="AI1160" s="59">
        <f t="shared" ref="AI1160:AI1167" si="264">AG1160-AH1160</f>
        <v>7361600</v>
      </c>
      <c r="AJ1160" s="59">
        <f t="shared" ref="AJ1160:AJ1167" si="265">AH1160</f>
        <v>460100</v>
      </c>
      <c r="AK1160" s="60">
        <f t="shared" ref="AK1160:AK1201" si="266">AI1160-AJ1160</f>
        <v>6901500</v>
      </c>
    </row>
    <row r="1161" spans="2:37" ht="12" x14ac:dyDescent="0.2">
      <c r="B1161" s="54" t="s">
        <v>1501</v>
      </c>
      <c r="C1161" s="55"/>
      <c r="D1161" s="18">
        <v>240</v>
      </c>
      <c r="E1161" s="56"/>
      <c r="F1161" s="56"/>
      <c r="G1161" s="56"/>
      <c r="H1161" s="56"/>
      <c r="I1161" s="56"/>
      <c r="J1161" s="55"/>
      <c r="K1161" s="55"/>
      <c r="L1161" s="18" t="s">
        <v>1211</v>
      </c>
      <c r="M1161" s="18"/>
      <c r="N1161" s="56"/>
      <c r="O1161" s="56"/>
      <c r="P1161" s="56"/>
      <c r="Q1161" s="56"/>
      <c r="R1161" s="56"/>
      <c r="S1161" s="59">
        <v>3245000</v>
      </c>
      <c r="T1161" s="56"/>
      <c r="U1161" s="56"/>
      <c r="V1161" s="56"/>
      <c r="W1161" s="56"/>
      <c r="X1161" s="56"/>
      <c r="Y1161" s="56"/>
      <c r="Z1161" s="56"/>
      <c r="AA1161" s="59">
        <v>3245000</v>
      </c>
      <c r="AB1161" s="59">
        <f t="shared" si="257"/>
        <v>162250</v>
      </c>
      <c r="AC1161" s="59">
        <f t="shared" si="258"/>
        <v>3082750</v>
      </c>
      <c r="AD1161" s="59">
        <f t="shared" si="259"/>
        <v>162250</v>
      </c>
      <c r="AE1161" s="59">
        <f t="shared" si="260"/>
        <v>2920500</v>
      </c>
      <c r="AF1161" s="59">
        <f t="shared" si="261"/>
        <v>162250</v>
      </c>
      <c r="AG1161" s="59">
        <f t="shared" si="262"/>
        <v>2758250</v>
      </c>
      <c r="AH1161" s="59">
        <f t="shared" si="263"/>
        <v>162250</v>
      </c>
      <c r="AI1161" s="59">
        <f t="shared" si="264"/>
        <v>2596000</v>
      </c>
      <c r="AJ1161" s="59">
        <f t="shared" si="265"/>
        <v>162250</v>
      </c>
      <c r="AK1161" s="60">
        <f t="shared" si="266"/>
        <v>2433750</v>
      </c>
    </row>
    <row r="1162" spans="2:37" ht="24" x14ac:dyDescent="0.2">
      <c r="B1162" s="54" t="s">
        <v>1502</v>
      </c>
      <c r="C1162" s="55"/>
      <c r="D1162" s="18">
        <v>180</v>
      </c>
      <c r="E1162" s="56"/>
      <c r="F1162" s="56"/>
      <c r="G1162" s="56"/>
      <c r="H1162" s="56"/>
      <c r="I1162" s="56"/>
      <c r="J1162" s="55"/>
      <c r="K1162" s="55"/>
      <c r="L1162" s="18" t="s">
        <v>1407</v>
      </c>
      <c r="M1162" s="18"/>
      <c r="N1162" s="56"/>
      <c r="O1162" s="56"/>
      <c r="P1162" s="56"/>
      <c r="Q1162" s="56"/>
      <c r="R1162" s="56"/>
      <c r="S1162" s="59">
        <v>21288000</v>
      </c>
      <c r="T1162" s="56"/>
      <c r="U1162" s="56"/>
      <c r="V1162" s="56"/>
      <c r="W1162" s="56"/>
      <c r="X1162" s="56"/>
      <c r="Y1162" s="56"/>
      <c r="Z1162" s="56"/>
      <c r="AA1162" s="59">
        <v>21288000</v>
      </c>
      <c r="AB1162" s="59">
        <f t="shared" si="257"/>
        <v>1419200</v>
      </c>
      <c r="AC1162" s="59">
        <f t="shared" si="258"/>
        <v>19868800</v>
      </c>
      <c r="AD1162" s="59">
        <f t="shared" si="259"/>
        <v>1419200</v>
      </c>
      <c r="AE1162" s="59">
        <f t="shared" si="260"/>
        <v>18449600</v>
      </c>
      <c r="AF1162" s="59">
        <f t="shared" si="261"/>
        <v>1419200</v>
      </c>
      <c r="AG1162" s="59">
        <f t="shared" si="262"/>
        <v>17030400</v>
      </c>
      <c r="AH1162" s="59">
        <f t="shared" si="263"/>
        <v>1419200</v>
      </c>
      <c r="AI1162" s="59">
        <f t="shared" si="264"/>
        <v>15611200</v>
      </c>
      <c r="AJ1162" s="59">
        <f t="shared" si="265"/>
        <v>1419200</v>
      </c>
      <c r="AK1162" s="60">
        <f t="shared" si="266"/>
        <v>14192000</v>
      </c>
    </row>
    <row r="1163" spans="2:37" ht="36" x14ac:dyDescent="0.2">
      <c r="B1163" s="54" t="s">
        <v>1503</v>
      </c>
      <c r="C1163" s="55"/>
      <c r="D1163" s="18">
        <v>180</v>
      </c>
      <c r="E1163" s="56"/>
      <c r="F1163" s="56"/>
      <c r="G1163" s="56"/>
      <c r="H1163" s="56"/>
      <c r="I1163" s="56"/>
      <c r="J1163" s="55"/>
      <c r="K1163" s="55"/>
      <c r="L1163" s="18" t="s">
        <v>1407</v>
      </c>
      <c r="M1163" s="18"/>
      <c r="N1163" s="56"/>
      <c r="O1163" s="56"/>
      <c r="P1163" s="56"/>
      <c r="Q1163" s="56"/>
      <c r="R1163" s="56"/>
      <c r="S1163" s="59">
        <v>31483000</v>
      </c>
      <c r="T1163" s="56"/>
      <c r="U1163" s="56"/>
      <c r="V1163" s="56"/>
      <c r="W1163" s="56"/>
      <c r="X1163" s="56"/>
      <c r="Y1163" s="56"/>
      <c r="Z1163" s="56"/>
      <c r="AA1163" s="59">
        <v>31483000</v>
      </c>
      <c r="AB1163" s="59">
        <f t="shared" si="257"/>
        <v>2098866.666666667</v>
      </c>
      <c r="AC1163" s="59">
        <f t="shared" si="258"/>
        <v>29384133.333333332</v>
      </c>
      <c r="AD1163" s="59">
        <f t="shared" si="259"/>
        <v>2098866.666666667</v>
      </c>
      <c r="AE1163" s="59">
        <f t="shared" si="260"/>
        <v>27285266.666666664</v>
      </c>
      <c r="AF1163" s="59">
        <f t="shared" si="261"/>
        <v>2098866.666666667</v>
      </c>
      <c r="AG1163" s="59">
        <f t="shared" si="262"/>
        <v>25186399.999999996</v>
      </c>
      <c r="AH1163" s="59">
        <f t="shared" si="263"/>
        <v>2098866.666666667</v>
      </c>
      <c r="AI1163" s="59">
        <f t="shared" si="264"/>
        <v>23087533.333333328</v>
      </c>
      <c r="AJ1163" s="59">
        <f t="shared" si="265"/>
        <v>2098866.666666667</v>
      </c>
      <c r="AK1163" s="60">
        <f t="shared" si="266"/>
        <v>20988666.66666666</v>
      </c>
    </row>
    <row r="1164" spans="2:37" ht="72" x14ac:dyDescent="0.2">
      <c r="B1164" s="54" t="s">
        <v>1504</v>
      </c>
      <c r="C1164" s="55"/>
      <c r="D1164" s="18">
        <v>180</v>
      </c>
      <c r="E1164" s="56"/>
      <c r="F1164" s="56"/>
      <c r="G1164" s="56"/>
      <c r="H1164" s="56"/>
      <c r="I1164" s="56"/>
      <c r="J1164" s="55"/>
      <c r="K1164" s="55"/>
      <c r="L1164" s="18" t="s">
        <v>808</v>
      </c>
      <c r="M1164" s="18"/>
      <c r="N1164" s="56"/>
      <c r="O1164" s="56"/>
      <c r="P1164" s="56"/>
      <c r="Q1164" s="56"/>
      <c r="R1164" s="56"/>
      <c r="S1164" s="59">
        <v>31410000</v>
      </c>
      <c r="T1164" s="56"/>
      <c r="U1164" s="56"/>
      <c r="V1164" s="56"/>
      <c r="W1164" s="56"/>
      <c r="X1164" s="56"/>
      <c r="Y1164" s="56"/>
      <c r="Z1164" s="56"/>
      <c r="AA1164" s="59">
        <v>31410000</v>
      </c>
      <c r="AB1164" s="59">
        <f t="shared" si="257"/>
        <v>2094000</v>
      </c>
      <c r="AC1164" s="59">
        <f t="shared" si="258"/>
        <v>29316000</v>
      </c>
      <c r="AD1164" s="59">
        <f t="shared" si="259"/>
        <v>2094000</v>
      </c>
      <c r="AE1164" s="59">
        <f t="shared" si="260"/>
        <v>27222000</v>
      </c>
      <c r="AF1164" s="59">
        <f t="shared" si="261"/>
        <v>2094000</v>
      </c>
      <c r="AG1164" s="59">
        <f t="shared" si="262"/>
        <v>25128000</v>
      </c>
      <c r="AH1164" s="59">
        <f t="shared" si="263"/>
        <v>2094000</v>
      </c>
      <c r="AI1164" s="59">
        <f t="shared" si="264"/>
        <v>23034000</v>
      </c>
      <c r="AJ1164" s="59">
        <f t="shared" si="265"/>
        <v>2094000</v>
      </c>
      <c r="AK1164" s="60">
        <f t="shared" si="266"/>
        <v>20940000</v>
      </c>
    </row>
    <row r="1165" spans="2:37" ht="24" x14ac:dyDescent="0.2">
      <c r="B1165" s="54" t="s">
        <v>1505</v>
      </c>
      <c r="C1165" s="55"/>
      <c r="D1165" s="18">
        <v>180</v>
      </c>
      <c r="E1165" s="56"/>
      <c r="F1165" s="56"/>
      <c r="G1165" s="56"/>
      <c r="H1165" s="56"/>
      <c r="I1165" s="56"/>
      <c r="J1165" s="55"/>
      <c r="K1165" s="55"/>
      <c r="L1165" s="18" t="s">
        <v>808</v>
      </c>
      <c r="M1165" s="18"/>
      <c r="N1165" s="56"/>
      <c r="O1165" s="56"/>
      <c r="P1165" s="56"/>
      <c r="Q1165" s="56"/>
      <c r="R1165" s="56"/>
      <c r="S1165" s="59">
        <v>8742000</v>
      </c>
      <c r="T1165" s="56"/>
      <c r="U1165" s="56"/>
      <c r="V1165" s="56"/>
      <c r="W1165" s="56"/>
      <c r="X1165" s="56"/>
      <c r="Y1165" s="56"/>
      <c r="Z1165" s="56"/>
      <c r="AA1165" s="59">
        <v>8742000</v>
      </c>
      <c r="AB1165" s="59">
        <f t="shared" si="257"/>
        <v>582800</v>
      </c>
      <c r="AC1165" s="59">
        <f t="shared" si="258"/>
        <v>8159200</v>
      </c>
      <c r="AD1165" s="59">
        <f t="shared" si="259"/>
        <v>582800</v>
      </c>
      <c r="AE1165" s="59">
        <f t="shared" si="260"/>
        <v>7576400</v>
      </c>
      <c r="AF1165" s="59">
        <f t="shared" si="261"/>
        <v>582800</v>
      </c>
      <c r="AG1165" s="59">
        <f t="shared" si="262"/>
        <v>6993600</v>
      </c>
      <c r="AH1165" s="59">
        <f t="shared" si="263"/>
        <v>582800</v>
      </c>
      <c r="AI1165" s="59">
        <f t="shared" si="264"/>
        <v>6410800</v>
      </c>
      <c r="AJ1165" s="59">
        <f t="shared" si="265"/>
        <v>582800</v>
      </c>
      <c r="AK1165" s="60">
        <f t="shared" si="266"/>
        <v>5828000</v>
      </c>
    </row>
    <row r="1166" spans="2:37" ht="24" x14ac:dyDescent="0.2">
      <c r="B1166" s="54" t="s">
        <v>1506</v>
      </c>
      <c r="C1166" s="55"/>
      <c r="D1166" s="18">
        <v>180</v>
      </c>
      <c r="E1166" s="56"/>
      <c r="F1166" s="56"/>
      <c r="G1166" s="56"/>
      <c r="H1166" s="56"/>
      <c r="I1166" s="56"/>
      <c r="J1166" s="55"/>
      <c r="K1166" s="55"/>
      <c r="L1166" s="18" t="s">
        <v>808</v>
      </c>
      <c r="M1166" s="18"/>
      <c r="N1166" s="56"/>
      <c r="O1166" s="56"/>
      <c r="P1166" s="56"/>
      <c r="Q1166" s="56"/>
      <c r="R1166" s="56"/>
      <c r="S1166" s="59">
        <v>52338000</v>
      </c>
      <c r="T1166" s="56"/>
      <c r="U1166" s="56"/>
      <c r="V1166" s="56"/>
      <c r="W1166" s="56"/>
      <c r="X1166" s="56"/>
      <c r="Y1166" s="56"/>
      <c r="Z1166" s="56"/>
      <c r="AA1166" s="59">
        <v>52338000</v>
      </c>
      <c r="AB1166" s="59">
        <f t="shared" si="257"/>
        <v>3489200</v>
      </c>
      <c r="AC1166" s="59">
        <f t="shared" si="258"/>
        <v>48848800</v>
      </c>
      <c r="AD1166" s="59">
        <f t="shared" si="259"/>
        <v>3489200</v>
      </c>
      <c r="AE1166" s="59">
        <f t="shared" si="260"/>
        <v>45359600</v>
      </c>
      <c r="AF1166" s="59">
        <f t="shared" si="261"/>
        <v>3489200</v>
      </c>
      <c r="AG1166" s="59">
        <f t="shared" si="262"/>
        <v>41870400</v>
      </c>
      <c r="AH1166" s="59">
        <f t="shared" si="263"/>
        <v>3489200</v>
      </c>
      <c r="AI1166" s="59">
        <f t="shared" si="264"/>
        <v>38381200</v>
      </c>
      <c r="AJ1166" s="59">
        <f t="shared" si="265"/>
        <v>3489200</v>
      </c>
      <c r="AK1166" s="60">
        <f t="shared" si="266"/>
        <v>34892000</v>
      </c>
    </row>
    <row r="1167" spans="2:37" ht="48.75" thickBot="1" x14ac:dyDescent="0.25">
      <c r="B1167" s="54" t="s">
        <v>1507</v>
      </c>
      <c r="C1167" s="55"/>
      <c r="D1167" s="18">
        <v>84</v>
      </c>
      <c r="E1167" s="56"/>
      <c r="F1167" s="56"/>
      <c r="G1167" s="56"/>
      <c r="H1167" s="56"/>
      <c r="I1167" s="56"/>
      <c r="J1167" s="55"/>
      <c r="K1167" s="55"/>
      <c r="L1167" s="18" t="s">
        <v>1407</v>
      </c>
      <c r="M1167" s="18"/>
      <c r="N1167" s="56"/>
      <c r="O1167" s="56"/>
      <c r="P1167" s="56"/>
      <c r="Q1167" s="56"/>
      <c r="R1167" s="56"/>
      <c r="S1167" s="59">
        <v>7020000</v>
      </c>
      <c r="T1167" s="56"/>
      <c r="U1167" s="56"/>
      <c r="V1167" s="56"/>
      <c r="W1167" s="56"/>
      <c r="X1167" s="56"/>
      <c r="Y1167" s="56"/>
      <c r="Z1167" s="56"/>
      <c r="AA1167" s="59">
        <v>7020000</v>
      </c>
      <c r="AB1167" s="59">
        <f t="shared" si="257"/>
        <v>1002857.1428571427</v>
      </c>
      <c r="AC1167" s="59">
        <f t="shared" si="258"/>
        <v>6017142.8571428573</v>
      </c>
      <c r="AD1167" s="59">
        <f t="shared" si="259"/>
        <v>1002857.1428571427</v>
      </c>
      <c r="AE1167" s="59">
        <f t="shared" si="260"/>
        <v>5014285.7142857146</v>
      </c>
      <c r="AF1167" s="59">
        <f t="shared" si="261"/>
        <v>1002857.1428571427</v>
      </c>
      <c r="AG1167" s="59">
        <f t="shared" si="262"/>
        <v>4011428.5714285718</v>
      </c>
      <c r="AH1167" s="59">
        <f t="shared" si="263"/>
        <v>1002857.1428571427</v>
      </c>
      <c r="AI1167" s="59">
        <f t="shared" si="264"/>
        <v>3008571.4285714291</v>
      </c>
      <c r="AJ1167" s="59">
        <f t="shared" si="265"/>
        <v>1002857.1428571427</v>
      </c>
      <c r="AK1167" s="60">
        <f t="shared" si="266"/>
        <v>2005714.2857142864</v>
      </c>
    </row>
    <row r="1168" spans="2:37" ht="12" x14ac:dyDescent="0.2">
      <c r="B1168" s="49" t="s">
        <v>1508</v>
      </c>
      <c r="C1168" s="50"/>
      <c r="D1168" s="61"/>
      <c r="E1168" s="51"/>
      <c r="F1168" s="51"/>
      <c r="G1168" s="51"/>
      <c r="H1168" s="51"/>
      <c r="I1168" s="51"/>
      <c r="J1168" s="50"/>
      <c r="K1168" s="50"/>
      <c r="L1168" s="61"/>
      <c r="M1168" s="61"/>
      <c r="N1168" s="51"/>
      <c r="O1168" s="51"/>
      <c r="P1168" s="51"/>
      <c r="Q1168" s="51"/>
      <c r="R1168" s="51"/>
      <c r="S1168" s="51"/>
      <c r="T1168" s="51"/>
      <c r="U1168" s="51"/>
      <c r="V1168" s="51"/>
      <c r="W1168" s="51"/>
      <c r="X1168" s="51"/>
      <c r="Y1168" s="51"/>
      <c r="Z1168" s="51"/>
      <c r="AA1168" s="62"/>
      <c r="AB1168" s="63"/>
      <c r="AC1168" s="64">
        <f>SUM(AC1169:AC1177)</f>
        <v>212651000</v>
      </c>
      <c r="AD1168" s="64">
        <f t="shared" ref="AD1168:AJ1168" si="267">SUM(AD1169:AD1177)</f>
        <v>14113511.904761903</v>
      </c>
      <c r="AE1168" s="64">
        <f t="shared" si="267"/>
        <v>198537488.09523809</v>
      </c>
      <c r="AF1168" s="64">
        <f t="shared" si="267"/>
        <v>14113511.904761903</v>
      </c>
      <c r="AG1168" s="64">
        <f t="shared" si="267"/>
        <v>184423976.19047618</v>
      </c>
      <c r="AH1168" s="64">
        <f t="shared" si="267"/>
        <v>14113511.904761903</v>
      </c>
      <c r="AI1168" s="64">
        <f t="shared" si="267"/>
        <v>170310464.2857143</v>
      </c>
      <c r="AJ1168" s="64">
        <f t="shared" si="267"/>
        <v>14113511.904761903</v>
      </c>
      <c r="AK1168" s="65">
        <f t="shared" si="266"/>
        <v>156196952.38095239</v>
      </c>
    </row>
    <row r="1169" spans="2:37" ht="24" x14ac:dyDescent="0.2">
      <c r="B1169" s="54" t="s">
        <v>1509</v>
      </c>
      <c r="C1169" s="55"/>
      <c r="D1169" s="18">
        <v>180</v>
      </c>
      <c r="E1169" s="56"/>
      <c r="F1169" s="56"/>
      <c r="G1169" s="56"/>
      <c r="H1169" s="56"/>
      <c r="I1169" s="56"/>
      <c r="J1169" s="55"/>
      <c r="K1169" s="55"/>
      <c r="L1169" s="18" t="s">
        <v>808</v>
      </c>
      <c r="M1169" s="18"/>
      <c r="N1169" s="56"/>
      <c r="O1169" s="56"/>
      <c r="P1169" s="56"/>
      <c r="Q1169" s="56"/>
      <c r="R1169" s="56"/>
      <c r="S1169" s="56"/>
      <c r="T1169" s="56"/>
      <c r="U1169" s="56"/>
      <c r="V1169" s="56"/>
      <c r="W1169" s="56"/>
      <c r="X1169" s="56"/>
      <c r="Y1169" s="56"/>
      <c r="Z1169" s="56"/>
      <c r="AA1169" s="57"/>
      <c r="AB1169" s="57"/>
      <c r="AC1169" s="59">
        <v>42155000</v>
      </c>
      <c r="AD1169" s="59">
        <f>AC1169/D1169*12</f>
        <v>2810333.333333333</v>
      </c>
      <c r="AE1169" s="59">
        <f>AC1169-AD1169</f>
        <v>39344666.666666664</v>
      </c>
      <c r="AF1169" s="59">
        <f>AD1169</f>
        <v>2810333.333333333</v>
      </c>
      <c r="AG1169" s="59">
        <f>AE1169-AF1169</f>
        <v>36534333.333333328</v>
      </c>
      <c r="AH1169" s="59">
        <f>AF1169</f>
        <v>2810333.333333333</v>
      </c>
      <c r="AI1169" s="59">
        <f>AG1169-AH1169</f>
        <v>33723999.999999993</v>
      </c>
      <c r="AJ1169" s="59">
        <f>AH1169</f>
        <v>2810333.333333333</v>
      </c>
      <c r="AK1169" s="60">
        <f t="shared" si="266"/>
        <v>30913666.66666666</v>
      </c>
    </row>
    <row r="1170" spans="2:37" ht="24" x14ac:dyDescent="0.2">
      <c r="B1170" s="54" t="s">
        <v>1510</v>
      </c>
      <c r="C1170" s="55"/>
      <c r="D1170" s="18">
        <v>240</v>
      </c>
      <c r="E1170" s="56"/>
      <c r="F1170" s="56"/>
      <c r="G1170" s="56"/>
      <c r="H1170" s="56"/>
      <c r="I1170" s="56"/>
      <c r="J1170" s="55"/>
      <c r="K1170" s="55"/>
      <c r="L1170" s="18" t="s">
        <v>808</v>
      </c>
      <c r="M1170" s="18"/>
      <c r="N1170" s="56"/>
      <c r="O1170" s="56"/>
      <c r="P1170" s="56"/>
      <c r="Q1170" s="56"/>
      <c r="R1170" s="56"/>
      <c r="S1170" s="56"/>
      <c r="T1170" s="56"/>
      <c r="U1170" s="56"/>
      <c r="V1170" s="56"/>
      <c r="W1170" s="56"/>
      <c r="X1170" s="56"/>
      <c r="Y1170" s="56"/>
      <c r="Z1170" s="56"/>
      <c r="AA1170" s="57"/>
      <c r="AB1170" s="57"/>
      <c r="AC1170" s="59">
        <v>68058000</v>
      </c>
      <c r="AD1170" s="59">
        <f t="shared" ref="AD1170:AD1177" si="268">AC1170/D1170*12</f>
        <v>3402900</v>
      </c>
      <c r="AE1170" s="59">
        <f t="shared" ref="AE1170:AE1177" si="269">AC1170-AD1170</f>
        <v>64655100</v>
      </c>
      <c r="AF1170" s="59">
        <f t="shared" ref="AF1170:AF1177" si="270">AD1170</f>
        <v>3402900</v>
      </c>
      <c r="AG1170" s="59">
        <f t="shared" ref="AG1170:AG1177" si="271">AE1170-AF1170</f>
        <v>61252200</v>
      </c>
      <c r="AH1170" s="59">
        <f t="shared" ref="AH1170:AH1177" si="272">AF1170</f>
        <v>3402900</v>
      </c>
      <c r="AI1170" s="59">
        <f t="shared" ref="AI1170:AI1177" si="273">AG1170-AH1170</f>
        <v>57849300</v>
      </c>
      <c r="AJ1170" s="59">
        <f t="shared" ref="AJ1170:AJ1177" si="274">AH1170</f>
        <v>3402900</v>
      </c>
      <c r="AK1170" s="60">
        <f t="shared" si="266"/>
        <v>54446400</v>
      </c>
    </row>
    <row r="1171" spans="2:37" ht="36" x14ac:dyDescent="0.2">
      <c r="B1171" s="54" t="s">
        <v>1511</v>
      </c>
      <c r="C1171" s="55"/>
      <c r="D1171" s="18">
        <v>180</v>
      </c>
      <c r="E1171" s="56"/>
      <c r="F1171" s="56"/>
      <c r="G1171" s="56"/>
      <c r="H1171" s="56"/>
      <c r="I1171" s="56"/>
      <c r="J1171" s="55"/>
      <c r="K1171" s="55"/>
      <c r="L1171" s="18" t="s">
        <v>808</v>
      </c>
      <c r="M1171" s="18"/>
      <c r="N1171" s="56"/>
      <c r="O1171" s="56"/>
      <c r="P1171" s="56"/>
      <c r="Q1171" s="56"/>
      <c r="R1171" s="56"/>
      <c r="S1171" s="56"/>
      <c r="T1171" s="56"/>
      <c r="U1171" s="56"/>
      <c r="V1171" s="56"/>
      <c r="W1171" s="56"/>
      <c r="X1171" s="56"/>
      <c r="Y1171" s="56"/>
      <c r="Z1171" s="56"/>
      <c r="AA1171" s="57"/>
      <c r="AB1171" s="57"/>
      <c r="AC1171" s="59">
        <v>7839000</v>
      </c>
      <c r="AD1171" s="59">
        <f t="shared" si="268"/>
        <v>522600</v>
      </c>
      <c r="AE1171" s="59">
        <f t="shared" si="269"/>
        <v>7316400</v>
      </c>
      <c r="AF1171" s="59">
        <f t="shared" si="270"/>
        <v>522600</v>
      </c>
      <c r="AG1171" s="59">
        <f t="shared" si="271"/>
        <v>6793800</v>
      </c>
      <c r="AH1171" s="59">
        <f t="shared" si="272"/>
        <v>522600</v>
      </c>
      <c r="AI1171" s="59">
        <f t="shared" si="273"/>
        <v>6271200</v>
      </c>
      <c r="AJ1171" s="59">
        <f t="shared" si="274"/>
        <v>522600</v>
      </c>
      <c r="AK1171" s="60">
        <f t="shared" si="266"/>
        <v>5748600</v>
      </c>
    </row>
    <row r="1172" spans="2:37" ht="12" x14ac:dyDescent="0.2">
      <c r="B1172" s="54" t="s">
        <v>1512</v>
      </c>
      <c r="C1172" s="55"/>
      <c r="D1172" s="18">
        <v>180</v>
      </c>
      <c r="E1172" s="56"/>
      <c r="F1172" s="56"/>
      <c r="G1172" s="56"/>
      <c r="H1172" s="56"/>
      <c r="I1172" s="56"/>
      <c r="J1172" s="55"/>
      <c r="K1172" s="55"/>
      <c r="L1172" s="18" t="s">
        <v>1211</v>
      </c>
      <c r="M1172" s="18"/>
      <c r="N1172" s="56"/>
      <c r="O1172" s="56"/>
      <c r="P1172" s="56"/>
      <c r="Q1172" s="56"/>
      <c r="R1172" s="56"/>
      <c r="S1172" s="56"/>
      <c r="T1172" s="56"/>
      <c r="U1172" s="56"/>
      <c r="V1172" s="56"/>
      <c r="W1172" s="56"/>
      <c r="X1172" s="56"/>
      <c r="Y1172" s="56"/>
      <c r="Z1172" s="56"/>
      <c r="AA1172" s="57"/>
      <c r="AB1172" s="57"/>
      <c r="AC1172" s="59">
        <v>12846000</v>
      </c>
      <c r="AD1172" s="59">
        <f t="shared" si="268"/>
        <v>856400</v>
      </c>
      <c r="AE1172" s="59">
        <f t="shared" si="269"/>
        <v>11989600</v>
      </c>
      <c r="AF1172" s="59">
        <f t="shared" si="270"/>
        <v>856400</v>
      </c>
      <c r="AG1172" s="59">
        <f t="shared" si="271"/>
        <v>11133200</v>
      </c>
      <c r="AH1172" s="59">
        <f t="shared" si="272"/>
        <v>856400</v>
      </c>
      <c r="AI1172" s="59">
        <f t="shared" si="273"/>
        <v>10276800</v>
      </c>
      <c r="AJ1172" s="59">
        <f t="shared" si="274"/>
        <v>856400</v>
      </c>
      <c r="AK1172" s="60">
        <f t="shared" si="266"/>
        <v>9420400</v>
      </c>
    </row>
    <row r="1173" spans="2:37" ht="12" x14ac:dyDescent="0.2">
      <c r="B1173" s="54" t="s">
        <v>1513</v>
      </c>
      <c r="C1173" s="55"/>
      <c r="D1173" s="18">
        <v>240</v>
      </c>
      <c r="E1173" s="56"/>
      <c r="F1173" s="56"/>
      <c r="G1173" s="56"/>
      <c r="H1173" s="56"/>
      <c r="I1173" s="56"/>
      <c r="J1173" s="55"/>
      <c r="K1173" s="55"/>
      <c r="L1173" s="18" t="s">
        <v>808</v>
      </c>
      <c r="M1173" s="18"/>
      <c r="N1173" s="56"/>
      <c r="O1173" s="56"/>
      <c r="P1173" s="56"/>
      <c r="Q1173" s="56"/>
      <c r="R1173" s="56"/>
      <c r="S1173" s="56"/>
      <c r="T1173" s="56"/>
      <c r="U1173" s="56"/>
      <c r="V1173" s="56"/>
      <c r="W1173" s="56"/>
      <c r="X1173" s="56"/>
      <c r="Y1173" s="56"/>
      <c r="Z1173" s="56"/>
      <c r="AA1173" s="57"/>
      <c r="AB1173" s="57"/>
      <c r="AC1173" s="59">
        <v>10263000</v>
      </c>
      <c r="AD1173" s="59">
        <f t="shared" si="268"/>
        <v>513150</v>
      </c>
      <c r="AE1173" s="59">
        <f t="shared" si="269"/>
        <v>9749850</v>
      </c>
      <c r="AF1173" s="59">
        <f t="shared" si="270"/>
        <v>513150</v>
      </c>
      <c r="AG1173" s="59">
        <f t="shared" si="271"/>
        <v>9236700</v>
      </c>
      <c r="AH1173" s="59">
        <f t="shared" si="272"/>
        <v>513150</v>
      </c>
      <c r="AI1173" s="59">
        <f t="shared" si="273"/>
        <v>8723550</v>
      </c>
      <c r="AJ1173" s="59">
        <f t="shared" si="274"/>
        <v>513150</v>
      </c>
      <c r="AK1173" s="60">
        <f t="shared" si="266"/>
        <v>8210400</v>
      </c>
    </row>
    <row r="1174" spans="2:37" ht="48" x14ac:dyDescent="0.2">
      <c r="B1174" s="54" t="s">
        <v>1514</v>
      </c>
      <c r="C1174" s="55"/>
      <c r="D1174" s="18">
        <v>180</v>
      </c>
      <c r="E1174" s="56"/>
      <c r="F1174" s="56"/>
      <c r="G1174" s="56"/>
      <c r="H1174" s="56"/>
      <c r="I1174" s="56"/>
      <c r="J1174" s="55"/>
      <c r="K1174" s="55"/>
      <c r="L1174" s="18" t="s">
        <v>808</v>
      </c>
      <c r="M1174" s="18"/>
      <c r="N1174" s="56"/>
      <c r="O1174" s="56"/>
      <c r="P1174" s="56"/>
      <c r="Q1174" s="56"/>
      <c r="R1174" s="56"/>
      <c r="S1174" s="56"/>
      <c r="T1174" s="56"/>
      <c r="U1174" s="56"/>
      <c r="V1174" s="56"/>
      <c r="W1174" s="56"/>
      <c r="X1174" s="56"/>
      <c r="Y1174" s="56"/>
      <c r="Z1174" s="56"/>
      <c r="AA1174" s="57"/>
      <c r="AB1174" s="57"/>
      <c r="AC1174" s="59">
        <v>52500000</v>
      </c>
      <c r="AD1174" s="59">
        <f t="shared" si="268"/>
        <v>3500000</v>
      </c>
      <c r="AE1174" s="59">
        <f t="shared" si="269"/>
        <v>49000000</v>
      </c>
      <c r="AF1174" s="59">
        <f t="shared" si="270"/>
        <v>3500000</v>
      </c>
      <c r="AG1174" s="59">
        <f t="shared" si="271"/>
        <v>45500000</v>
      </c>
      <c r="AH1174" s="59">
        <f t="shared" si="272"/>
        <v>3500000</v>
      </c>
      <c r="AI1174" s="59">
        <f t="shared" si="273"/>
        <v>42000000</v>
      </c>
      <c r="AJ1174" s="59">
        <f t="shared" si="274"/>
        <v>3500000</v>
      </c>
      <c r="AK1174" s="60">
        <f t="shared" si="266"/>
        <v>38500000</v>
      </c>
    </row>
    <row r="1175" spans="2:37" ht="48" x14ac:dyDescent="0.2">
      <c r="B1175" s="54" t="s">
        <v>1507</v>
      </c>
      <c r="C1175" s="55"/>
      <c r="D1175" s="18">
        <v>84</v>
      </c>
      <c r="E1175" s="56"/>
      <c r="F1175" s="56"/>
      <c r="G1175" s="56"/>
      <c r="H1175" s="56"/>
      <c r="I1175" s="56"/>
      <c r="J1175" s="55"/>
      <c r="K1175" s="55"/>
      <c r="L1175" s="18" t="s">
        <v>808</v>
      </c>
      <c r="M1175" s="18"/>
      <c r="N1175" s="56"/>
      <c r="O1175" s="56"/>
      <c r="P1175" s="56"/>
      <c r="Q1175" s="56"/>
      <c r="R1175" s="56"/>
      <c r="S1175" s="56"/>
      <c r="T1175" s="56"/>
      <c r="U1175" s="56"/>
      <c r="V1175" s="56"/>
      <c r="W1175" s="56"/>
      <c r="X1175" s="56"/>
      <c r="Y1175" s="56"/>
      <c r="Z1175" s="56"/>
      <c r="AA1175" s="57"/>
      <c r="AB1175" s="57"/>
      <c r="AC1175" s="59">
        <v>9586000</v>
      </c>
      <c r="AD1175" s="59">
        <f t="shared" si="268"/>
        <v>1369428.5714285714</v>
      </c>
      <c r="AE1175" s="59">
        <f t="shared" si="269"/>
        <v>8216571.4285714291</v>
      </c>
      <c r="AF1175" s="59">
        <f t="shared" si="270"/>
        <v>1369428.5714285714</v>
      </c>
      <c r="AG1175" s="59">
        <f t="shared" si="271"/>
        <v>6847142.8571428582</v>
      </c>
      <c r="AH1175" s="59">
        <f t="shared" si="272"/>
        <v>1369428.5714285714</v>
      </c>
      <c r="AI1175" s="59">
        <f t="shared" si="273"/>
        <v>5477714.2857142873</v>
      </c>
      <c r="AJ1175" s="59">
        <f t="shared" si="274"/>
        <v>1369428.5714285714</v>
      </c>
      <c r="AK1175" s="60">
        <f t="shared" si="266"/>
        <v>4108285.7142857159</v>
      </c>
    </row>
    <row r="1176" spans="2:37" ht="24" x14ac:dyDescent="0.2">
      <c r="B1176" s="54" t="s">
        <v>1515</v>
      </c>
      <c r="C1176" s="55"/>
      <c r="D1176" s="18">
        <v>120</v>
      </c>
      <c r="E1176" s="56"/>
      <c r="F1176" s="56"/>
      <c r="G1176" s="56"/>
      <c r="H1176" s="56"/>
      <c r="I1176" s="56"/>
      <c r="J1176" s="55"/>
      <c r="K1176" s="55"/>
      <c r="L1176" s="18" t="s">
        <v>808</v>
      </c>
      <c r="M1176" s="18"/>
      <c r="N1176" s="56"/>
      <c r="O1176" s="56"/>
      <c r="P1176" s="56"/>
      <c r="Q1176" s="56"/>
      <c r="R1176" s="56"/>
      <c r="S1176" s="56"/>
      <c r="T1176" s="56"/>
      <c r="U1176" s="56"/>
      <c r="V1176" s="56"/>
      <c r="W1176" s="56"/>
      <c r="X1176" s="56"/>
      <c r="Y1176" s="56"/>
      <c r="Z1176" s="56"/>
      <c r="AA1176" s="57"/>
      <c r="AB1176" s="57"/>
      <c r="AC1176" s="59">
        <v>7421000</v>
      </c>
      <c r="AD1176" s="59">
        <f t="shared" si="268"/>
        <v>742100</v>
      </c>
      <c r="AE1176" s="59">
        <f t="shared" si="269"/>
        <v>6678900</v>
      </c>
      <c r="AF1176" s="59">
        <f t="shared" si="270"/>
        <v>742100</v>
      </c>
      <c r="AG1176" s="59">
        <f t="shared" si="271"/>
        <v>5936800</v>
      </c>
      <c r="AH1176" s="59">
        <f t="shared" si="272"/>
        <v>742100</v>
      </c>
      <c r="AI1176" s="59">
        <f t="shared" si="273"/>
        <v>5194700</v>
      </c>
      <c r="AJ1176" s="59">
        <f t="shared" si="274"/>
        <v>742100</v>
      </c>
      <c r="AK1176" s="60">
        <f t="shared" si="266"/>
        <v>4452600</v>
      </c>
    </row>
    <row r="1177" spans="2:37" ht="36.75" thickBot="1" x14ac:dyDescent="0.25">
      <c r="B1177" s="66" t="s">
        <v>1516</v>
      </c>
      <c r="C1177" s="67"/>
      <c r="D1177" s="68">
        <v>60</v>
      </c>
      <c r="E1177" s="69"/>
      <c r="F1177" s="69"/>
      <c r="G1177" s="69"/>
      <c r="H1177" s="69"/>
      <c r="I1177" s="69"/>
      <c r="J1177" s="67"/>
      <c r="K1177" s="67"/>
      <c r="L1177" s="68" t="s">
        <v>808</v>
      </c>
      <c r="M1177" s="68"/>
      <c r="N1177" s="69"/>
      <c r="O1177" s="69"/>
      <c r="P1177" s="69"/>
      <c r="Q1177" s="69"/>
      <c r="R1177" s="69"/>
      <c r="S1177" s="69"/>
      <c r="T1177" s="69"/>
      <c r="U1177" s="69"/>
      <c r="V1177" s="69"/>
      <c r="W1177" s="69"/>
      <c r="X1177" s="69"/>
      <c r="Y1177" s="69"/>
      <c r="Z1177" s="69"/>
      <c r="AA1177" s="70"/>
      <c r="AB1177" s="70"/>
      <c r="AC1177" s="71">
        <v>1983000</v>
      </c>
      <c r="AD1177" s="71">
        <f t="shared" si="268"/>
        <v>396600</v>
      </c>
      <c r="AE1177" s="71">
        <f t="shared" si="269"/>
        <v>1586400</v>
      </c>
      <c r="AF1177" s="71">
        <f t="shared" si="270"/>
        <v>396600</v>
      </c>
      <c r="AG1177" s="71">
        <f t="shared" si="271"/>
        <v>1189800</v>
      </c>
      <c r="AH1177" s="71">
        <f t="shared" si="272"/>
        <v>396600</v>
      </c>
      <c r="AI1177" s="71">
        <f t="shared" si="273"/>
        <v>793200</v>
      </c>
      <c r="AJ1177" s="71">
        <f t="shared" si="274"/>
        <v>396600</v>
      </c>
      <c r="AK1177" s="72">
        <f t="shared" si="266"/>
        <v>396600</v>
      </c>
    </row>
    <row r="1178" spans="2:37" ht="12" x14ac:dyDescent="0.2">
      <c r="B1178" s="49" t="s">
        <v>1517</v>
      </c>
      <c r="C1178" s="50"/>
      <c r="D1178" s="61"/>
      <c r="E1178" s="51"/>
      <c r="F1178" s="51"/>
      <c r="G1178" s="51"/>
      <c r="H1178" s="51"/>
      <c r="I1178" s="51"/>
      <c r="J1178" s="50"/>
      <c r="K1178" s="50"/>
      <c r="L1178" s="61"/>
      <c r="M1178" s="61"/>
      <c r="N1178" s="51"/>
      <c r="O1178" s="51"/>
      <c r="P1178" s="51"/>
      <c r="Q1178" s="51"/>
      <c r="R1178" s="51"/>
      <c r="S1178" s="51"/>
      <c r="T1178" s="51"/>
      <c r="U1178" s="51"/>
      <c r="V1178" s="51"/>
      <c r="W1178" s="51"/>
      <c r="X1178" s="51"/>
      <c r="Y1178" s="51"/>
      <c r="Z1178" s="51"/>
      <c r="AA1178" s="63"/>
      <c r="AB1178" s="63"/>
      <c r="AC1178" s="63"/>
      <c r="AD1178" s="63"/>
      <c r="AE1178" s="52">
        <f t="shared" ref="AE1178:AJ1178" si="275">SUM(AE1179:AE1190)</f>
        <v>234583000</v>
      </c>
      <c r="AF1178" s="52">
        <f t="shared" si="275"/>
        <v>16205802.380952381</v>
      </c>
      <c r="AG1178" s="52">
        <f t="shared" si="275"/>
        <v>218377197.61904761</v>
      </c>
      <c r="AH1178" s="52">
        <f t="shared" si="275"/>
        <v>16205802.380952381</v>
      </c>
      <c r="AI1178" s="52">
        <f t="shared" si="275"/>
        <v>202171395.23809522</v>
      </c>
      <c r="AJ1178" s="52">
        <f t="shared" si="275"/>
        <v>16205802.380952381</v>
      </c>
      <c r="AK1178" s="53">
        <f t="shared" si="266"/>
        <v>185965592.85714284</v>
      </c>
    </row>
    <row r="1179" spans="2:37" ht="12" x14ac:dyDescent="0.2">
      <c r="B1179" s="54" t="s">
        <v>1513</v>
      </c>
      <c r="C1179" s="55"/>
      <c r="D1179" s="18">
        <v>240</v>
      </c>
      <c r="E1179" s="56"/>
      <c r="F1179" s="56"/>
      <c r="G1179" s="56"/>
      <c r="H1179" s="56"/>
      <c r="I1179" s="56"/>
      <c r="J1179" s="55"/>
      <c r="K1179" s="55"/>
      <c r="L1179" s="18" t="s">
        <v>808</v>
      </c>
      <c r="M1179" s="18"/>
      <c r="N1179" s="56"/>
      <c r="O1179" s="56"/>
      <c r="P1179" s="56"/>
      <c r="Q1179" s="56"/>
      <c r="R1179" s="56"/>
      <c r="S1179" s="56"/>
      <c r="T1179" s="56"/>
      <c r="U1179" s="56"/>
      <c r="V1179" s="56"/>
      <c r="W1179" s="56"/>
      <c r="X1179" s="56"/>
      <c r="Y1179" s="56"/>
      <c r="Z1179" s="56"/>
      <c r="AA1179" s="57"/>
      <c r="AB1179" s="57"/>
      <c r="AC1179" s="57"/>
      <c r="AD1179" s="57"/>
      <c r="AE1179" s="59">
        <v>10258000</v>
      </c>
      <c r="AF1179" s="59">
        <f>AE1179/D1179*12</f>
        <v>512900</v>
      </c>
      <c r="AG1179" s="59">
        <f>AE1179-AF1179</f>
        <v>9745100</v>
      </c>
      <c r="AH1179" s="59">
        <f>AF1179</f>
        <v>512900</v>
      </c>
      <c r="AI1179" s="59">
        <f>AG1179-AH1179</f>
        <v>9232200</v>
      </c>
      <c r="AJ1179" s="59">
        <f>AH1179</f>
        <v>512900</v>
      </c>
      <c r="AK1179" s="60">
        <f t="shared" si="266"/>
        <v>8719300</v>
      </c>
    </row>
    <row r="1180" spans="2:37" ht="48" x14ac:dyDescent="0.2">
      <c r="B1180" s="54" t="s">
        <v>1514</v>
      </c>
      <c r="C1180" s="55"/>
      <c r="D1180" s="18">
        <v>180</v>
      </c>
      <c r="E1180" s="56"/>
      <c r="F1180" s="56"/>
      <c r="G1180" s="56"/>
      <c r="H1180" s="56"/>
      <c r="I1180" s="56"/>
      <c r="J1180" s="55"/>
      <c r="K1180" s="55"/>
      <c r="L1180" s="18" t="s">
        <v>808</v>
      </c>
      <c r="M1180" s="18"/>
      <c r="N1180" s="56"/>
      <c r="O1180" s="56"/>
      <c r="P1180" s="56"/>
      <c r="Q1180" s="56"/>
      <c r="R1180" s="56"/>
      <c r="S1180" s="56"/>
      <c r="T1180" s="56"/>
      <c r="U1180" s="56"/>
      <c r="V1180" s="56"/>
      <c r="W1180" s="56"/>
      <c r="X1180" s="56"/>
      <c r="Y1180" s="56"/>
      <c r="Z1180" s="56"/>
      <c r="AA1180" s="57"/>
      <c r="AB1180" s="57"/>
      <c r="AC1180" s="57"/>
      <c r="AD1180" s="57"/>
      <c r="AE1180" s="59">
        <v>19599000</v>
      </c>
      <c r="AF1180" s="59">
        <f t="shared" ref="AF1180:AF1189" si="276">AE1180/D1180*12</f>
        <v>1306600</v>
      </c>
      <c r="AG1180" s="59">
        <f t="shared" ref="AG1180:AG1189" si="277">AE1180-AF1180</f>
        <v>18292400</v>
      </c>
      <c r="AH1180" s="59">
        <f t="shared" ref="AH1180:AH1189" si="278">AF1180</f>
        <v>1306600</v>
      </c>
      <c r="AI1180" s="59">
        <f t="shared" ref="AI1180:AI1189" si="279">AG1180-AH1180</f>
        <v>16985800</v>
      </c>
      <c r="AJ1180" s="59">
        <f t="shared" ref="AJ1180:AJ1189" si="280">AH1180</f>
        <v>1306600</v>
      </c>
      <c r="AK1180" s="60">
        <f t="shared" si="266"/>
        <v>15679200</v>
      </c>
    </row>
    <row r="1181" spans="2:37" ht="48" x14ac:dyDescent="0.2">
      <c r="B1181" s="54" t="s">
        <v>1507</v>
      </c>
      <c r="C1181" s="55"/>
      <c r="D1181" s="18">
        <v>84</v>
      </c>
      <c r="E1181" s="56"/>
      <c r="F1181" s="56"/>
      <c r="G1181" s="56"/>
      <c r="H1181" s="56"/>
      <c r="I1181" s="56"/>
      <c r="J1181" s="55"/>
      <c r="K1181" s="55"/>
      <c r="L1181" s="18" t="s">
        <v>808</v>
      </c>
      <c r="M1181" s="18"/>
      <c r="N1181" s="56"/>
      <c r="O1181" s="56"/>
      <c r="P1181" s="56"/>
      <c r="Q1181" s="56"/>
      <c r="R1181" s="56"/>
      <c r="S1181" s="56"/>
      <c r="T1181" s="56"/>
      <c r="U1181" s="56"/>
      <c r="V1181" s="56"/>
      <c r="W1181" s="56"/>
      <c r="X1181" s="56"/>
      <c r="Y1181" s="56"/>
      <c r="Z1181" s="56"/>
      <c r="AA1181" s="57"/>
      <c r="AB1181" s="57"/>
      <c r="AC1181" s="57"/>
      <c r="AD1181" s="57"/>
      <c r="AE1181" s="59">
        <v>9970000</v>
      </c>
      <c r="AF1181" s="59">
        <f t="shared" si="276"/>
        <v>1424285.7142857141</v>
      </c>
      <c r="AG1181" s="59">
        <f t="shared" si="277"/>
        <v>8545714.2857142854</v>
      </c>
      <c r="AH1181" s="59">
        <f t="shared" si="278"/>
        <v>1424285.7142857141</v>
      </c>
      <c r="AI1181" s="59">
        <f t="shared" si="279"/>
        <v>7121428.5714285709</v>
      </c>
      <c r="AJ1181" s="59">
        <f t="shared" si="280"/>
        <v>1424285.7142857141</v>
      </c>
      <c r="AK1181" s="60">
        <f t="shared" si="266"/>
        <v>5697142.8571428563</v>
      </c>
    </row>
    <row r="1182" spans="2:37" ht="48" x14ac:dyDescent="0.2">
      <c r="B1182" s="54" t="s">
        <v>1518</v>
      </c>
      <c r="C1182" s="55"/>
      <c r="D1182" s="18">
        <v>180</v>
      </c>
      <c r="E1182" s="56"/>
      <c r="F1182" s="56"/>
      <c r="G1182" s="56"/>
      <c r="H1182" s="56"/>
      <c r="I1182" s="56"/>
      <c r="J1182" s="55"/>
      <c r="K1182" s="55"/>
      <c r="L1182" s="18" t="s">
        <v>808</v>
      </c>
      <c r="M1182" s="18"/>
      <c r="N1182" s="56"/>
      <c r="O1182" s="56"/>
      <c r="P1182" s="56"/>
      <c r="Q1182" s="56"/>
      <c r="R1182" s="56"/>
      <c r="S1182" s="56"/>
      <c r="T1182" s="56"/>
      <c r="U1182" s="56"/>
      <c r="V1182" s="56"/>
      <c r="W1182" s="56"/>
      <c r="X1182" s="56"/>
      <c r="Y1182" s="56"/>
      <c r="Z1182" s="56"/>
      <c r="AA1182" s="57"/>
      <c r="AB1182" s="57"/>
      <c r="AC1182" s="57"/>
      <c r="AD1182" s="57"/>
      <c r="AE1182" s="59">
        <v>36015000</v>
      </c>
      <c r="AF1182" s="59">
        <f t="shared" si="276"/>
        <v>2401000</v>
      </c>
      <c r="AG1182" s="59">
        <f t="shared" si="277"/>
        <v>33614000</v>
      </c>
      <c r="AH1182" s="59">
        <f t="shared" si="278"/>
        <v>2401000</v>
      </c>
      <c r="AI1182" s="59">
        <f t="shared" si="279"/>
        <v>31213000</v>
      </c>
      <c r="AJ1182" s="59">
        <f t="shared" si="280"/>
        <v>2401000</v>
      </c>
      <c r="AK1182" s="60">
        <f t="shared" si="266"/>
        <v>28812000</v>
      </c>
    </row>
    <row r="1183" spans="2:37" ht="48" x14ac:dyDescent="0.2">
      <c r="B1183" s="54" t="s">
        <v>1519</v>
      </c>
      <c r="C1183" s="55"/>
      <c r="D1183" s="18">
        <v>180</v>
      </c>
      <c r="E1183" s="56"/>
      <c r="F1183" s="56"/>
      <c r="G1183" s="56"/>
      <c r="H1183" s="56"/>
      <c r="I1183" s="56"/>
      <c r="J1183" s="55"/>
      <c r="K1183" s="55"/>
      <c r="L1183" s="18" t="s">
        <v>808</v>
      </c>
      <c r="M1183" s="18"/>
      <c r="N1183" s="56"/>
      <c r="O1183" s="56"/>
      <c r="P1183" s="56"/>
      <c r="Q1183" s="56"/>
      <c r="R1183" s="56"/>
      <c r="S1183" s="56"/>
      <c r="T1183" s="56"/>
      <c r="U1183" s="56"/>
      <c r="V1183" s="56"/>
      <c r="W1183" s="56"/>
      <c r="X1183" s="56"/>
      <c r="Y1183" s="56"/>
      <c r="Z1183" s="56"/>
      <c r="AA1183" s="57"/>
      <c r="AB1183" s="57"/>
      <c r="AC1183" s="57"/>
      <c r="AD1183" s="57"/>
      <c r="AE1183" s="59">
        <v>27190000</v>
      </c>
      <c r="AF1183" s="59">
        <f t="shared" si="276"/>
        <v>1812666.6666666667</v>
      </c>
      <c r="AG1183" s="59">
        <f t="shared" si="277"/>
        <v>25377333.333333332</v>
      </c>
      <c r="AH1183" s="59">
        <f t="shared" si="278"/>
        <v>1812666.6666666667</v>
      </c>
      <c r="AI1183" s="59">
        <f t="shared" si="279"/>
        <v>23564666.666666664</v>
      </c>
      <c r="AJ1183" s="59">
        <f t="shared" si="280"/>
        <v>1812666.6666666667</v>
      </c>
      <c r="AK1183" s="60">
        <f t="shared" si="266"/>
        <v>21751999.999999996</v>
      </c>
    </row>
    <row r="1184" spans="2:37" ht="24" x14ac:dyDescent="0.2">
      <c r="B1184" s="54" t="s">
        <v>1520</v>
      </c>
      <c r="C1184" s="55"/>
      <c r="D1184" s="18">
        <v>240</v>
      </c>
      <c r="E1184" s="56"/>
      <c r="F1184" s="56"/>
      <c r="G1184" s="56"/>
      <c r="H1184" s="56"/>
      <c r="I1184" s="56"/>
      <c r="J1184" s="55"/>
      <c r="K1184" s="55"/>
      <c r="L1184" s="18" t="s">
        <v>808</v>
      </c>
      <c r="M1184" s="18"/>
      <c r="N1184" s="56"/>
      <c r="O1184" s="56"/>
      <c r="P1184" s="56"/>
      <c r="Q1184" s="56"/>
      <c r="R1184" s="56"/>
      <c r="S1184" s="56"/>
      <c r="T1184" s="56"/>
      <c r="U1184" s="56"/>
      <c r="V1184" s="56"/>
      <c r="W1184" s="56"/>
      <c r="X1184" s="56"/>
      <c r="Y1184" s="56"/>
      <c r="Z1184" s="56"/>
      <c r="AA1184" s="57"/>
      <c r="AB1184" s="57"/>
      <c r="AC1184" s="57"/>
      <c r="AD1184" s="57"/>
      <c r="AE1184" s="59">
        <v>95260000</v>
      </c>
      <c r="AF1184" s="59">
        <f t="shared" si="276"/>
        <v>4763000</v>
      </c>
      <c r="AG1184" s="59">
        <f t="shared" si="277"/>
        <v>90497000</v>
      </c>
      <c r="AH1184" s="59">
        <f t="shared" si="278"/>
        <v>4763000</v>
      </c>
      <c r="AI1184" s="59">
        <f t="shared" si="279"/>
        <v>85734000</v>
      </c>
      <c r="AJ1184" s="59">
        <f t="shared" si="280"/>
        <v>4763000</v>
      </c>
      <c r="AK1184" s="60">
        <f t="shared" si="266"/>
        <v>80971000</v>
      </c>
    </row>
    <row r="1185" spans="2:37" ht="24" x14ac:dyDescent="0.2">
      <c r="B1185" s="54" t="s">
        <v>1521</v>
      </c>
      <c r="C1185" s="55"/>
      <c r="D1185" s="18">
        <v>240</v>
      </c>
      <c r="E1185" s="56"/>
      <c r="F1185" s="56"/>
      <c r="G1185" s="56"/>
      <c r="H1185" s="56"/>
      <c r="I1185" s="56"/>
      <c r="J1185" s="55"/>
      <c r="K1185" s="55"/>
      <c r="L1185" s="18" t="s">
        <v>808</v>
      </c>
      <c r="M1185" s="18"/>
      <c r="N1185" s="56"/>
      <c r="O1185" s="56"/>
      <c r="P1185" s="56"/>
      <c r="Q1185" s="56"/>
      <c r="R1185" s="56"/>
      <c r="S1185" s="56"/>
      <c r="T1185" s="56"/>
      <c r="U1185" s="56"/>
      <c r="V1185" s="56"/>
      <c r="W1185" s="56"/>
      <c r="X1185" s="56"/>
      <c r="Y1185" s="56"/>
      <c r="Z1185" s="56"/>
      <c r="AA1185" s="57"/>
      <c r="AB1185" s="57"/>
      <c r="AC1185" s="57"/>
      <c r="AD1185" s="57"/>
      <c r="AE1185" s="59">
        <v>11849000</v>
      </c>
      <c r="AF1185" s="59">
        <f t="shared" si="276"/>
        <v>592450</v>
      </c>
      <c r="AG1185" s="59">
        <f t="shared" si="277"/>
        <v>11256550</v>
      </c>
      <c r="AH1185" s="59">
        <f t="shared" si="278"/>
        <v>592450</v>
      </c>
      <c r="AI1185" s="59">
        <f t="shared" si="279"/>
        <v>10664100</v>
      </c>
      <c r="AJ1185" s="59">
        <f t="shared" si="280"/>
        <v>592450</v>
      </c>
      <c r="AK1185" s="60">
        <f t="shared" si="266"/>
        <v>10071650</v>
      </c>
    </row>
    <row r="1186" spans="2:37" ht="12" x14ac:dyDescent="0.2">
      <c r="B1186" s="54" t="s">
        <v>1522</v>
      </c>
      <c r="C1186" s="55"/>
      <c r="D1186" s="18">
        <v>240</v>
      </c>
      <c r="E1186" s="56"/>
      <c r="F1186" s="56"/>
      <c r="G1186" s="56"/>
      <c r="H1186" s="56"/>
      <c r="I1186" s="56"/>
      <c r="J1186" s="55"/>
      <c r="K1186" s="55"/>
      <c r="L1186" s="18" t="s">
        <v>808</v>
      </c>
      <c r="M1186" s="18"/>
      <c r="N1186" s="56"/>
      <c r="O1186" s="56"/>
      <c r="P1186" s="56"/>
      <c r="Q1186" s="56"/>
      <c r="R1186" s="56"/>
      <c r="S1186" s="56"/>
      <c r="T1186" s="56"/>
      <c r="U1186" s="56"/>
      <c r="V1186" s="56"/>
      <c r="W1186" s="56"/>
      <c r="X1186" s="56"/>
      <c r="Y1186" s="56"/>
      <c r="Z1186" s="56"/>
      <c r="AA1186" s="57"/>
      <c r="AB1186" s="57"/>
      <c r="AC1186" s="57"/>
      <c r="AD1186" s="57"/>
      <c r="AE1186" s="59">
        <v>4900000</v>
      </c>
      <c r="AF1186" s="59">
        <f t="shared" si="276"/>
        <v>245000</v>
      </c>
      <c r="AG1186" s="59">
        <f t="shared" si="277"/>
        <v>4655000</v>
      </c>
      <c r="AH1186" s="59">
        <f t="shared" si="278"/>
        <v>245000</v>
      </c>
      <c r="AI1186" s="59">
        <f t="shared" si="279"/>
        <v>4410000</v>
      </c>
      <c r="AJ1186" s="59">
        <f t="shared" si="280"/>
        <v>245000</v>
      </c>
      <c r="AK1186" s="60">
        <f t="shared" si="266"/>
        <v>4165000</v>
      </c>
    </row>
    <row r="1187" spans="2:37" ht="12" x14ac:dyDescent="0.2">
      <c r="B1187" s="54" t="s">
        <v>1523</v>
      </c>
      <c r="C1187" s="55"/>
      <c r="D1187" s="18">
        <v>60</v>
      </c>
      <c r="E1187" s="56"/>
      <c r="F1187" s="56"/>
      <c r="G1187" s="56"/>
      <c r="H1187" s="56"/>
      <c r="I1187" s="56"/>
      <c r="J1187" s="55"/>
      <c r="K1187" s="55"/>
      <c r="L1187" s="18" t="s">
        <v>808</v>
      </c>
      <c r="M1187" s="18"/>
      <c r="N1187" s="56"/>
      <c r="O1187" s="56"/>
      <c r="P1187" s="56"/>
      <c r="Q1187" s="56"/>
      <c r="R1187" s="56"/>
      <c r="S1187" s="56"/>
      <c r="T1187" s="56"/>
      <c r="U1187" s="56"/>
      <c r="V1187" s="56"/>
      <c r="W1187" s="56"/>
      <c r="X1187" s="56"/>
      <c r="Y1187" s="56"/>
      <c r="Z1187" s="56"/>
      <c r="AA1187" s="57"/>
      <c r="AB1187" s="57"/>
      <c r="AC1187" s="57"/>
      <c r="AD1187" s="57"/>
      <c r="AE1187" s="59">
        <v>6777000</v>
      </c>
      <c r="AF1187" s="59">
        <f t="shared" si="276"/>
        <v>1355400</v>
      </c>
      <c r="AG1187" s="59">
        <f t="shared" si="277"/>
        <v>5421600</v>
      </c>
      <c r="AH1187" s="59">
        <f t="shared" si="278"/>
        <v>1355400</v>
      </c>
      <c r="AI1187" s="59">
        <f t="shared" si="279"/>
        <v>4066200</v>
      </c>
      <c r="AJ1187" s="59">
        <f t="shared" si="280"/>
        <v>1355400</v>
      </c>
      <c r="AK1187" s="60">
        <f t="shared" si="266"/>
        <v>2710800</v>
      </c>
    </row>
    <row r="1188" spans="2:37" ht="36" x14ac:dyDescent="0.2">
      <c r="B1188" s="54" t="s">
        <v>1524</v>
      </c>
      <c r="C1188" s="55"/>
      <c r="D1188" s="18">
        <v>60</v>
      </c>
      <c r="E1188" s="56"/>
      <c r="F1188" s="56"/>
      <c r="G1188" s="56"/>
      <c r="H1188" s="56"/>
      <c r="I1188" s="56"/>
      <c r="J1188" s="55"/>
      <c r="K1188" s="55"/>
      <c r="L1188" s="18" t="s">
        <v>808</v>
      </c>
      <c r="M1188" s="18"/>
      <c r="N1188" s="56"/>
      <c r="O1188" s="56"/>
      <c r="P1188" s="56"/>
      <c r="Q1188" s="56"/>
      <c r="R1188" s="56"/>
      <c r="S1188" s="56"/>
      <c r="T1188" s="56"/>
      <c r="U1188" s="56"/>
      <c r="V1188" s="56"/>
      <c r="W1188" s="56"/>
      <c r="X1188" s="56"/>
      <c r="Y1188" s="56"/>
      <c r="Z1188" s="56"/>
      <c r="AA1188" s="57"/>
      <c r="AB1188" s="57"/>
      <c r="AC1188" s="57"/>
      <c r="AD1188" s="57"/>
      <c r="AE1188" s="59">
        <v>3098000</v>
      </c>
      <c r="AF1188" s="59">
        <f t="shared" si="276"/>
        <v>619600</v>
      </c>
      <c r="AG1188" s="59">
        <f t="shared" si="277"/>
        <v>2478400</v>
      </c>
      <c r="AH1188" s="59">
        <f t="shared" si="278"/>
        <v>619600</v>
      </c>
      <c r="AI1188" s="59">
        <f t="shared" si="279"/>
        <v>1858800</v>
      </c>
      <c r="AJ1188" s="59">
        <f t="shared" si="280"/>
        <v>619600</v>
      </c>
      <c r="AK1188" s="60">
        <f t="shared" si="266"/>
        <v>1239200</v>
      </c>
    </row>
    <row r="1189" spans="2:37" ht="36" x14ac:dyDescent="0.2">
      <c r="B1189" s="54" t="s">
        <v>1525</v>
      </c>
      <c r="C1189" s="55"/>
      <c r="D1189" s="18">
        <v>60</v>
      </c>
      <c r="E1189" s="56"/>
      <c r="F1189" s="56"/>
      <c r="G1189" s="56"/>
      <c r="H1189" s="56"/>
      <c r="I1189" s="56"/>
      <c r="J1189" s="55"/>
      <c r="K1189" s="55"/>
      <c r="L1189" s="18" t="s">
        <v>808</v>
      </c>
      <c r="M1189" s="18"/>
      <c r="N1189" s="56"/>
      <c r="O1189" s="56"/>
      <c r="P1189" s="56"/>
      <c r="Q1189" s="56"/>
      <c r="R1189" s="56"/>
      <c r="S1189" s="56"/>
      <c r="T1189" s="56"/>
      <c r="U1189" s="56"/>
      <c r="V1189" s="56"/>
      <c r="W1189" s="56"/>
      <c r="X1189" s="56"/>
      <c r="Y1189" s="56"/>
      <c r="Z1189" s="56"/>
      <c r="AA1189" s="57"/>
      <c r="AB1189" s="57"/>
      <c r="AC1189" s="57"/>
      <c r="AD1189" s="57"/>
      <c r="AE1189" s="59">
        <v>2061999.9999999998</v>
      </c>
      <c r="AF1189" s="59">
        <f t="shared" si="276"/>
        <v>412400</v>
      </c>
      <c r="AG1189" s="59">
        <f t="shared" si="277"/>
        <v>1649599.9999999998</v>
      </c>
      <c r="AH1189" s="59">
        <f t="shared" si="278"/>
        <v>412400</v>
      </c>
      <c r="AI1189" s="59">
        <f t="shared" si="279"/>
        <v>1237199.9999999998</v>
      </c>
      <c r="AJ1189" s="59">
        <f t="shared" si="280"/>
        <v>412400</v>
      </c>
      <c r="AK1189" s="60">
        <f t="shared" si="266"/>
        <v>824799.99999999977</v>
      </c>
    </row>
    <row r="1190" spans="2:37" ht="24.75" thickBot="1" x14ac:dyDescent="0.25">
      <c r="B1190" s="66" t="s">
        <v>1526</v>
      </c>
      <c r="C1190" s="67"/>
      <c r="D1190" s="68">
        <v>120</v>
      </c>
      <c r="E1190" s="69"/>
      <c r="F1190" s="69"/>
      <c r="G1190" s="69"/>
      <c r="H1190" s="69"/>
      <c r="I1190" s="69"/>
      <c r="J1190" s="67"/>
      <c r="K1190" s="67"/>
      <c r="L1190" s="68" t="s">
        <v>808</v>
      </c>
      <c r="M1190" s="68"/>
      <c r="N1190" s="69"/>
      <c r="O1190" s="69"/>
      <c r="P1190" s="69"/>
      <c r="Q1190" s="69"/>
      <c r="R1190" s="69"/>
      <c r="S1190" s="69"/>
      <c r="T1190" s="69"/>
      <c r="U1190" s="69"/>
      <c r="V1190" s="69"/>
      <c r="W1190" s="69"/>
      <c r="X1190" s="69"/>
      <c r="Y1190" s="69"/>
      <c r="Z1190" s="69"/>
      <c r="AA1190" s="70"/>
      <c r="AB1190" s="70"/>
      <c r="AC1190" s="70"/>
      <c r="AD1190" s="70"/>
      <c r="AE1190" s="71">
        <v>7605000</v>
      </c>
      <c r="AF1190" s="71">
        <f>AE1190/D1190*12</f>
        <v>760500</v>
      </c>
      <c r="AG1190" s="71">
        <f>AE1190-AF1190</f>
        <v>6844500</v>
      </c>
      <c r="AH1190" s="71">
        <f>AF1190</f>
        <v>760500</v>
      </c>
      <c r="AI1190" s="71">
        <f>AG1190-AH1190</f>
        <v>6084000</v>
      </c>
      <c r="AJ1190" s="71">
        <f>AH1190</f>
        <v>760500</v>
      </c>
      <c r="AK1190" s="72">
        <f t="shared" si="266"/>
        <v>5323500</v>
      </c>
    </row>
    <row r="1191" spans="2:37" ht="12" x14ac:dyDescent="0.2">
      <c r="B1191" s="49" t="s">
        <v>1527</v>
      </c>
      <c r="C1191" s="50"/>
      <c r="D1191" s="61"/>
      <c r="E1191" s="51"/>
      <c r="F1191" s="51"/>
      <c r="G1191" s="51"/>
      <c r="H1191" s="51"/>
      <c r="I1191" s="51"/>
      <c r="J1191" s="50"/>
      <c r="K1191" s="50"/>
      <c r="L1191" s="61"/>
      <c r="M1191" s="61"/>
      <c r="N1191" s="51"/>
      <c r="O1191" s="51"/>
      <c r="P1191" s="51"/>
      <c r="Q1191" s="51"/>
      <c r="R1191" s="51"/>
      <c r="S1191" s="51"/>
      <c r="T1191" s="51"/>
      <c r="U1191" s="51"/>
      <c r="V1191" s="51"/>
      <c r="W1191" s="51"/>
      <c r="X1191" s="51"/>
      <c r="Y1191" s="51"/>
      <c r="Z1191" s="51"/>
      <c r="AA1191" s="63"/>
      <c r="AB1191" s="63"/>
      <c r="AC1191" s="63"/>
      <c r="AD1191" s="63"/>
      <c r="AE1191" s="63"/>
      <c r="AF1191" s="63"/>
      <c r="AG1191" s="52">
        <f>SUM(AG1192:AG1195)</f>
        <v>216482000</v>
      </c>
      <c r="AH1191" s="52">
        <f>SUM(AH1192:AH1195)</f>
        <v>10824100</v>
      </c>
      <c r="AI1191" s="52">
        <f>SUM(AI1192:AI1195)</f>
        <v>205657900</v>
      </c>
      <c r="AJ1191" s="52">
        <f>SUM(AJ1192:AJ1195)</f>
        <v>10824100</v>
      </c>
      <c r="AK1191" s="53">
        <f t="shared" si="266"/>
        <v>194833800</v>
      </c>
    </row>
    <row r="1192" spans="2:37" ht="12" x14ac:dyDescent="0.2">
      <c r="B1192" s="54" t="s">
        <v>1513</v>
      </c>
      <c r="C1192" s="55"/>
      <c r="D1192" s="18">
        <v>240</v>
      </c>
      <c r="E1192" s="56"/>
      <c r="F1192" s="56"/>
      <c r="G1192" s="56"/>
      <c r="H1192" s="56"/>
      <c r="I1192" s="56"/>
      <c r="J1192" s="55"/>
      <c r="K1192" s="55"/>
      <c r="L1192" s="18" t="s">
        <v>808</v>
      </c>
      <c r="M1192" s="18"/>
      <c r="N1192" s="56"/>
      <c r="O1192" s="56"/>
      <c r="P1192" s="56"/>
      <c r="Q1192" s="56"/>
      <c r="R1192" s="56"/>
      <c r="S1192" s="56"/>
      <c r="T1192" s="56"/>
      <c r="U1192" s="56"/>
      <c r="V1192" s="56"/>
      <c r="W1192" s="56"/>
      <c r="X1192" s="56"/>
      <c r="Y1192" s="56"/>
      <c r="Z1192" s="56"/>
      <c r="AA1192" s="57"/>
      <c r="AB1192" s="57"/>
      <c r="AC1192" s="57"/>
      <c r="AD1192" s="57"/>
      <c r="AE1192" s="57"/>
      <c r="AF1192" s="57"/>
      <c r="AG1192" s="59">
        <v>9659000</v>
      </c>
      <c r="AH1192" s="59">
        <f>AG1192/D1192*12</f>
        <v>482950</v>
      </c>
      <c r="AI1192" s="59">
        <f>AG1192-AH1192</f>
        <v>9176050</v>
      </c>
      <c r="AJ1192" s="59">
        <f>AH1192</f>
        <v>482950</v>
      </c>
      <c r="AK1192" s="60">
        <f t="shared" si="266"/>
        <v>8693100</v>
      </c>
    </row>
    <row r="1193" spans="2:37" ht="24" x14ac:dyDescent="0.2">
      <c r="B1193" s="54" t="s">
        <v>1528</v>
      </c>
      <c r="C1193" s="55"/>
      <c r="D1193" s="18">
        <v>240</v>
      </c>
      <c r="E1193" s="56"/>
      <c r="F1193" s="56"/>
      <c r="G1193" s="56"/>
      <c r="H1193" s="56"/>
      <c r="I1193" s="56"/>
      <c r="J1193" s="55"/>
      <c r="K1193" s="55"/>
      <c r="L1193" s="18" t="s">
        <v>808</v>
      </c>
      <c r="M1193" s="18"/>
      <c r="N1193" s="56"/>
      <c r="O1193" s="56"/>
      <c r="P1193" s="56"/>
      <c r="Q1193" s="56"/>
      <c r="R1193" s="56"/>
      <c r="S1193" s="56"/>
      <c r="T1193" s="56"/>
      <c r="U1193" s="56"/>
      <c r="V1193" s="56"/>
      <c r="W1193" s="56"/>
      <c r="X1193" s="56"/>
      <c r="Y1193" s="56"/>
      <c r="Z1193" s="56"/>
      <c r="AA1193" s="57"/>
      <c r="AB1193" s="57"/>
      <c r="AC1193" s="57"/>
      <c r="AD1193" s="57"/>
      <c r="AE1193" s="57"/>
      <c r="AF1193" s="57"/>
      <c r="AG1193" s="59">
        <v>60409000</v>
      </c>
      <c r="AH1193" s="59">
        <f>AG1193/D1193*12</f>
        <v>3020450</v>
      </c>
      <c r="AI1193" s="59">
        <f>AG1193-AH1193</f>
        <v>57388550</v>
      </c>
      <c r="AJ1193" s="59">
        <f>AH1193</f>
        <v>3020450</v>
      </c>
      <c r="AK1193" s="60">
        <f t="shared" si="266"/>
        <v>54368100</v>
      </c>
    </row>
    <row r="1194" spans="2:37" ht="24" x14ac:dyDescent="0.2">
      <c r="B1194" s="54" t="s">
        <v>1529</v>
      </c>
      <c r="C1194" s="55"/>
      <c r="D1194" s="18">
        <v>240</v>
      </c>
      <c r="E1194" s="56"/>
      <c r="F1194" s="56"/>
      <c r="G1194" s="56"/>
      <c r="H1194" s="56"/>
      <c r="I1194" s="56"/>
      <c r="J1194" s="55"/>
      <c r="K1194" s="55"/>
      <c r="L1194" s="18" t="s">
        <v>808</v>
      </c>
      <c r="M1194" s="18"/>
      <c r="N1194" s="56"/>
      <c r="O1194" s="56"/>
      <c r="P1194" s="56"/>
      <c r="Q1194" s="56"/>
      <c r="R1194" s="56"/>
      <c r="S1194" s="56"/>
      <c r="T1194" s="56"/>
      <c r="U1194" s="56"/>
      <c r="V1194" s="56"/>
      <c r="W1194" s="56"/>
      <c r="X1194" s="56"/>
      <c r="Y1194" s="56"/>
      <c r="Z1194" s="56"/>
      <c r="AA1194" s="57"/>
      <c r="AB1194" s="57"/>
      <c r="AC1194" s="57"/>
      <c r="AD1194" s="57"/>
      <c r="AE1194" s="57"/>
      <c r="AF1194" s="57"/>
      <c r="AG1194" s="59">
        <v>65543000.000000007</v>
      </c>
      <c r="AH1194" s="59">
        <f>AG1194/D1194*12</f>
        <v>3277150.0000000005</v>
      </c>
      <c r="AI1194" s="59">
        <f>AG1194-AH1194</f>
        <v>62265850.000000007</v>
      </c>
      <c r="AJ1194" s="59">
        <f>AH1194</f>
        <v>3277150.0000000005</v>
      </c>
      <c r="AK1194" s="60">
        <f t="shared" si="266"/>
        <v>58988700.000000007</v>
      </c>
    </row>
    <row r="1195" spans="2:37" ht="24.75" thickBot="1" x14ac:dyDescent="0.25">
      <c r="B1195" s="66" t="s">
        <v>1530</v>
      </c>
      <c r="C1195" s="67"/>
      <c r="D1195" s="68">
        <v>240</v>
      </c>
      <c r="E1195" s="69"/>
      <c r="F1195" s="69"/>
      <c r="G1195" s="69"/>
      <c r="H1195" s="69"/>
      <c r="I1195" s="69"/>
      <c r="J1195" s="67"/>
      <c r="K1195" s="67"/>
      <c r="L1195" s="68" t="s">
        <v>808</v>
      </c>
      <c r="M1195" s="68"/>
      <c r="N1195" s="69"/>
      <c r="O1195" s="69"/>
      <c r="P1195" s="69"/>
      <c r="Q1195" s="69"/>
      <c r="R1195" s="69"/>
      <c r="S1195" s="69"/>
      <c r="T1195" s="69"/>
      <c r="U1195" s="69"/>
      <c r="V1195" s="69"/>
      <c r="W1195" s="69"/>
      <c r="X1195" s="69"/>
      <c r="Y1195" s="69"/>
      <c r="Z1195" s="69"/>
      <c r="AA1195" s="70"/>
      <c r="AB1195" s="70"/>
      <c r="AC1195" s="70"/>
      <c r="AD1195" s="70"/>
      <c r="AE1195" s="70"/>
      <c r="AF1195" s="70"/>
      <c r="AG1195" s="71">
        <v>80871000</v>
      </c>
      <c r="AH1195" s="71">
        <f>AG1195/D1195*12</f>
        <v>4043550</v>
      </c>
      <c r="AI1195" s="71">
        <f>AG1195-AH1195</f>
        <v>76827450</v>
      </c>
      <c r="AJ1195" s="71">
        <f>AH1195</f>
        <v>4043550</v>
      </c>
      <c r="AK1195" s="72">
        <f t="shared" si="266"/>
        <v>72783900</v>
      </c>
    </row>
    <row r="1196" spans="2:37" ht="12" x14ac:dyDescent="0.2">
      <c r="B1196" s="49" t="s">
        <v>1531</v>
      </c>
      <c r="C1196" s="50"/>
      <c r="D1196" s="61"/>
      <c r="E1196" s="51"/>
      <c r="F1196" s="51"/>
      <c r="G1196" s="51"/>
      <c r="H1196" s="51"/>
      <c r="I1196" s="51"/>
      <c r="J1196" s="50"/>
      <c r="K1196" s="50"/>
      <c r="L1196" s="61"/>
      <c r="M1196" s="61"/>
      <c r="N1196" s="51"/>
      <c r="O1196" s="51"/>
      <c r="P1196" s="51"/>
      <c r="Q1196" s="51"/>
      <c r="R1196" s="51"/>
      <c r="S1196" s="51"/>
      <c r="T1196" s="51"/>
      <c r="U1196" s="51"/>
      <c r="V1196" s="51"/>
      <c r="W1196" s="51"/>
      <c r="X1196" s="51"/>
      <c r="Y1196" s="51"/>
      <c r="Z1196" s="51"/>
      <c r="AA1196" s="63"/>
      <c r="AB1196" s="63"/>
      <c r="AC1196" s="63"/>
      <c r="AD1196" s="63"/>
      <c r="AE1196" s="63"/>
      <c r="AF1196" s="63"/>
      <c r="AG1196" s="63"/>
      <c r="AH1196" s="63"/>
      <c r="AI1196" s="52">
        <f>SUM(AI1197:AI1201)</f>
        <v>215013000</v>
      </c>
      <c r="AJ1196" s="52">
        <f>SUM(AJ1197:AJ1201)</f>
        <v>12692200</v>
      </c>
      <c r="AK1196" s="53">
        <f t="shared" si="266"/>
        <v>202320800</v>
      </c>
    </row>
    <row r="1197" spans="2:37" ht="12" x14ac:dyDescent="0.2">
      <c r="B1197" s="54" t="s">
        <v>1513</v>
      </c>
      <c r="C1197" s="55"/>
      <c r="D1197" s="18">
        <v>240</v>
      </c>
      <c r="E1197" s="56"/>
      <c r="F1197" s="56"/>
      <c r="G1197" s="56"/>
      <c r="H1197" s="56"/>
      <c r="I1197" s="56"/>
      <c r="J1197" s="55"/>
      <c r="K1197" s="55"/>
      <c r="L1197" s="18" t="s">
        <v>808</v>
      </c>
      <c r="M1197" s="18"/>
      <c r="N1197" s="56"/>
      <c r="O1197" s="56"/>
      <c r="P1197" s="56"/>
      <c r="Q1197" s="56"/>
      <c r="R1197" s="56"/>
      <c r="S1197" s="56"/>
      <c r="T1197" s="56"/>
      <c r="U1197" s="56"/>
      <c r="V1197" s="56"/>
      <c r="W1197" s="56"/>
      <c r="X1197" s="56"/>
      <c r="Y1197" s="56"/>
      <c r="Z1197" s="56"/>
      <c r="AA1197" s="57"/>
      <c r="AB1197" s="57"/>
      <c r="AC1197" s="57"/>
      <c r="AD1197" s="57"/>
      <c r="AE1197" s="57"/>
      <c r="AF1197" s="57"/>
      <c r="AG1197" s="57"/>
      <c r="AH1197" s="57"/>
      <c r="AI1197" s="59">
        <v>10230000</v>
      </c>
      <c r="AJ1197" s="59">
        <f>AI1197/D1197*12</f>
        <v>511500</v>
      </c>
      <c r="AK1197" s="60">
        <f t="shared" si="266"/>
        <v>9718500</v>
      </c>
    </row>
    <row r="1198" spans="2:37" ht="24" x14ac:dyDescent="0.2">
      <c r="B1198" s="54" t="s">
        <v>1530</v>
      </c>
      <c r="C1198" s="55"/>
      <c r="D1198" s="18">
        <v>240</v>
      </c>
      <c r="E1198" s="56"/>
      <c r="F1198" s="56"/>
      <c r="G1198" s="56"/>
      <c r="H1198" s="56"/>
      <c r="I1198" s="56"/>
      <c r="J1198" s="55"/>
      <c r="K1198" s="55"/>
      <c r="L1198" s="18" t="s">
        <v>808</v>
      </c>
      <c r="M1198" s="18"/>
      <c r="N1198" s="56"/>
      <c r="O1198" s="56"/>
      <c r="P1198" s="56"/>
      <c r="Q1198" s="56"/>
      <c r="R1198" s="56"/>
      <c r="S1198" s="56"/>
      <c r="T1198" s="56"/>
      <c r="U1198" s="56"/>
      <c r="V1198" s="56"/>
      <c r="W1198" s="56"/>
      <c r="X1198" s="56"/>
      <c r="Y1198" s="56"/>
      <c r="Z1198" s="56"/>
      <c r="AA1198" s="57"/>
      <c r="AB1198" s="57"/>
      <c r="AC1198" s="57"/>
      <c r="AD1198" s="57"/>
      <c r="AE1198" s="57"/>
      <c r="AF1198" s="57"/>
      <c r="AG1198" s="57"/>
      <c r="AH1198" s="57"/>
      <c r="AI1198" s="59">
        <v>48082000</v>
      </c>
      <c r="AJ1198" s="59">
        <f>AI1198/D1198*12</f>
        <v>2404100</v>
      </c>
      <c r="AK1198" s="60">
        <f t="shared" si="266"/>
        <v>45677900</v>
      </c>
    </row>
    <row r="1199" spans="2:37" ht="24" x14ac:dyDescent="0.2">
      <c r="B1199" s="54" t="s">
        <v>1532</v>
      </c>
      <c r="C1199" s="55"/>
      <c r="D1199" s="18">
        <v>240</v>
      </c>
      <c r="E1199" s="56"/>
      <c r="F1199" s="56"/>
      <c r="G1199" s="56"/>
      <c r="H1199" s="56"/>
      <c r="I1199" s="56"/>
      <c r="J1199" s="55"/>
      <c r="K1199" s="55"/>
      <c r="L1199" s="18" t="s">
        <v>808</v>
      </c>
      <c r="M1199" s="18"/>
      <c r="N1199" s="56"/>
      <c r="O1199" s="56"/>
      <c r="P1199" s="56"/>
      <c r="Q1199" s="56"/>
      <c r="R1199" s="56"/>
      <c r="S1199" s="56"/>
      <c r="T1199" s="56"/>
      <c r="U1199" s="56"/>
      <c r="V1199" s="56"/>
      <c r="W1199" s="56"/>
      <c r="X1199" s="56"/>
      <c r="Y1199" s="56"/>
      <c r="Z1199" s="56"/>
      <c r="AA1199" s="57"/>
      <c r="AB1199" s="57"/>
      <c r="AC1199" s="57"/>
      <c r="AD1199" s="57"/>
      <c r="AE1199" s="57"/>
      <c r="AF1199" s="57"/>
      <c r="AG1199" s="57"/>
      <c r="AH1199" s="57"/>
      <c r="AI1199" s="59">
        <v>40208000</v>
      </c>
      <c r="AJ1199" s="59">
        <f>AI1199/D1199*12</f>
        <v>2010400</v>
      </c>
      <c r="AK1199" s="60">
        <f t="shared" si="266"/>
        <v>38197600</v>
      </c>
    </row>
    <row r="1200" spans="2:37" ht="36" x14ac:dyDescent="0.2">
      <c r="B1200" s="54" t="s">
        <v>1533</v>
      </c>
      <c r="C1200" s="55"/>
      <c r="D1200" s="18">
        <v>180</v>
      </c>
      <c r="E1200" s="56"/>
      <c r="F1200" s="56"/>
      <c r="G1200" s="56"/>
      <c r="H1200" s="56"/>
      <c r="I1200" s="56"/>
      <c r="J1200" s="55"/>
      <c r="K1200" s="55"/>
      <c r="L1200" s="18" t="s">
        <v>808</v>
      </c>
      <c r="M1200" s="18"/>
      <c r="N1200" s="56"/>
      <c r="O1200" s="56"/>
      <c r="P1200" s="56"/>
      <c r="Q1200" s="56"/>
      <c r="R1200" s="56"/>
      <c r="S1200" s="56"/>
      <c r="T1200" s="56"/>
      <c r="U1200" s="56"/>
      <c r="V1200" s="56"/>
      <c r="W1200" s="56"/>
      <c r="X1200" s="56"/>
      <c r="Y1200" s="56"/>
      <c r="Z1200" s="56"/>
      <c r="AA1200" s="57"/>
      <c r="AB1200" s="57"/>
      <c r="AC1200" s="57"/>
      <c r="AD1200" s="57"/>
      <c r="AE1200" s="57"/>
      <c r="AF1200" s="57"/>
      <c r="AG1200" s="57"/>
      <c r="AH1200" s="57"/>
      <c r="AI1200" s="59">
        <v>21109000</v>
      </c>
      <c r="AJ1200" s="59">
        <f>AI1200/D1200*12</f>
        <v>1407266.6666666665</v>
      </c>
      <c r="AK1200" s="60">
        <f t="shared" si="266"/>
        <v>19701733.333333332</v>
      </c>
    </row>
    <row r="1201" spans="2:37" ht="24.75" thickBot="1" x14ac:dyDescent="0.25">
      <c r="B1201" s="66" t="s">
        <v>1534</v>
      </c>
      <c r="C1201" s="67"/>
      <c r="D1201" s="68">
        <v>180</v>
      </c>
      <c r="E1201" s="69"/>
      <c r="F1201" s="69"/>
      <c r="G1201" s="69"/>
      <c r="H1201" s="69"/>
      <c r="I1201" s="69"/>
      <c r="J1201" s="67"/>
      <c r="K1201" s="67"/>
      <c r="L1201" s="68" t="s">
        <v>1407</v>
      </c>
      <c r="M1201" s="68"/>
      <c r="N1201" s="69"/>
      <c r="O1201" s="69"/>
      <c r="P1201" s="69"/>
      <c r="Q1201" s="69"/>
      <c r="R1201" s="69"/>
      <c r="S1201" s="69"/>
      <c r="T1201" s="69"/>
      <c r="U1201" s="69"/>
      <c r="V1201" s="69"/>
      <c r="W1201" s="69"/>
      <c r="X1201" s="69"/>
      <c r="Y1201" s="69"/>
      <c r="Z1201" s="69"/>
      <c r="AA1201" s="70"/>
      <c r="AB1201" s="70"/>
      <c r="AC1201" s="70"/>
      <c r="AD1201" s="70"/>
      <c r="AE1201" s="70"/>
      <c r="AF1201" s="70"/>
      <c r="AG1201" s="70"/>
      <c r="AH1201" s="70"/>
      <c r="AI1201" s="71">
        <v>95384000</v>
      </c>
      <c r="AJ1201" s="71">
        <f>AI1201/D1201*12</f>
        <v>6358933.333333334</v>
      </c>
      <c r="AK1201" s="72">
        <f t="shared" si="266"/>
        <v>89025066.666666672</v>
      </c>
    </row>
    <row r="1202" spans="2:37" ht="12" x14ac:dyDescent="0.2">
      <c r="B1202" s="49" t="s">
        <v>1535</v>
      </c>
      <c r="C1202" s="50"/>
      <c r="D1202" s="50"/>
      <c r="E1202" s="51"/>
      <c r="F1202" s="51"/>
      <c r="G1202" s="51"/>
      <c r="H1202" s="51"/>
      <c r="I1202" s="51"/>
      <c r="J1202" s="50"/>
      <c r="K1202" s="50"/>
      <c r="L1202" s="50"/>
      <c r="M1202" s="50"/>
      <c r="N1202" s="51"/>
      <c r="O1202" s="51"/>
      <c r="P1202" s="51"/>
      <c r="Q1202" s="51"/>
      <c r="R1202" s="51"/>
      <c r="S1202" s="51"/>
      <c r="T1202" s="51"/>
      <c r="U1202" s="51"/>
      <c r="V1202" s="51"/>
      <c r="W1202" s="51"/>
      <c r="X1202" s="51"/>
      <c r="Y1202" s="51"/>
      <c r="Z1202" s="51"/>
      <c r="AA1202" s="63"/>
      <c r="AB1202" s="63"/>
      <c r="AC1202" s="63"/>
      <c r="AD1202" s="63"/>
      <c r="AE1202" s="63"/>
      <c r="AF1202" s="63"/>
      <c r="AG1202" s="63"/>
      <c r="AH1202" s="63"/>
      <c r="AI1202" s="63"/>
      <c r="AJ1202" s="63"/>
      <c r="AK1202" s="53">
        <f>SUM(AK1203:AK1209)</f>
        <v>188263000</v>
      </c>
    </row>
    <row r="1203" spans="2:37" ht="24" x14ac:dyDescent="0.2">
      <c r="B1203" s="54" t="s">
        <v>1536</v>
      </c>
      <c r="C1203" s="55"/>
      <c r="D1203" s="55"/>
      <c r="E1203" s="56"/>
      <c r="F1203" s="56"/>
      <c r="G1203" s="56"/>
      <c r="H1203" s="56"/>
      <c r="I1203" s="56"/>
      <c r="J1203" s="55"/>
      <c r="K1203" s="55"/>
      <c r="L1203" s="68" t="s">
        <v>1407</v>
      </c>
      <c r="M1203" s="68"/>
      <c r="N1203" s="56"/>
      <c r="O1203" s="56"/>
      <c r="P1203" s="56"/>
      <c r="Q1203" s="56"/>
      <c r="R1203" s="56"/>
      <c r="S1203" s="56"/>
      <c r="T1203" s="56"/>
      <c r="U1203" s="56"/>
      <c r="V1203" s="56"/>
      <c r="W1203" s="56"/>
      <c r="X1203" s="56"/>
      <c r="Y1203" s="56"/>
      <c r="Z1203" s="56"/>
      <c r="AA1203" s="57"/>
      <c r="AB1203" s="57"/>
      <c r="AC1203" s="57"/>
      <c r="AD1203" s="57"/>
      <c r="AE1203" s="57"/>
      <c r="AF1203" s="57"/>
      <c r="AG1203" s="57"/>
      <c r="AH1203" s="57"/>
      <c r="AI1203" s="57"/>
      <c r="AJ1203" s="57"/>
      <c r="AK1203" s="60">
        <v>52140000</v>
      </c>
    </row>
    <row r="1204" spans="2:37" ht="12" x14ac:dyDescent="0.2">
      <c r="B1204" s="54" t="s">
        <v>1537</v>
      </c>
      <c r="C1204" s="55"/>
      <c r="D1204" s="55"/>
      <c r="E1204" s="56"/>
      <c r="F1204" s="56"/>
      <c r="G1204" s="56"/>
      <c r="H1204" s="56"/>
      <c r="I1204" s="56"/>
      <c r="J1204" s="55"/>
      <c r="K1204" s="55"/>
      <c r="L1204" s="18" t="s">
        <v>808</v>
      </c>
      <c r="M1204" s="18"/>
      <c r="N1204" s="56"/>
      <c r="O1204" s="56"/>
      <c r="P1204" s="56"/>
      <c r="Q1204" s="56"/>
      <c r="R1204" s="56"/>
      <c r="S1204" s="56"/>
      <c r="T1204" s="56"/>
      <c r="U1204" s="56"/>
      <c r="V1204" s="56"/>
      <c r="W1204" s="56"/>
      <c r="X1204" s="56"/>
      <c r="Y1204" s="56"/>
      <c r="Z1204" s="56"/>
      <c r="AA1204" s="57"/>
      <c r="AB1204" s="57"/>
      <c r="AC1204" s="57"/>
      <c r="AD1204" s="57"/>
      <c r="AE1204" s="57"/>
      <c r="AF1204" s="57"/>
      <c r="AG1204" s="57"/>
      <c r="AH1204" s="57"/>
      <c r="AI1204" s="57"/>
      <c r="AJ1204" s="57"/>
      <c r="AK1204" s="60">
        <v>19073000</v>
      </c>
    </row>
    <row r="1205" spans="2:37" ht="24" x14ac:dyDescent="0.2">
      <c r="B1205" s="54" t="s">
        <v>1538</v>
      </c>
      <c r="C1205" s="55"/>
      <c r="D1205" s="55"/>
      <c r="E1205" s="56"/>
      <c r="F1205" s="56"/>
      <c r="G1205" s="56"/>
      <c r="H1205" s="56"/>
      <c r="I1205" s="56"/>
      <c r="J1205" s="55"/>
      <c r="K1205" s="55"/>
      <c r="L1205" s="18" t="s">
        <v>808</v>
      </c>
      <c r="M1205" s="18"/>
      <c r="N1205" s="56"/>
      <c r="O1205" s="56"/>
      <c r="P1205" s="56"/>
      <c r="Q1205" s="56"/>
      <c r="R1205" s="56"/>
      <c r="S1205" s="56"/>
      <c r="T1205" s="56"/>
      <c r="U1205" s="56"/>
      <c r="V1205" s="56"/>
      <c r="W1205" s="56"/>
      <c r="X1205" s="56"/>
      <c r="Y1205" s="56"/>
      <c r="Z1205" s="56"/>
      <c r="AA1205" s="57"/>
      <c r="AB1205" s="57"/>
      <c r="AC1205" s="57"/>
      <c r="AD1205" s="57"/>
      <c r="AE1205" s="57"/>
      <c r="AF1205" s="57"/>
      <c r="AG1205" s="57"/>
      <c r="AH1205" s="57"/>
      <c r="AI1205" s="57"/>
      <c r="AJ1205" s="57"/>
      <c r="AK1205" s="60">
        <v>18948000</v>
      </c>
    </row>
    <row r="1206" spans="2:37" ht="24" x14ac:dyDescent="0.2">
      <c r="B1206" s="54" t="s">
        <v>1539</v>
      </c>
      <c r="C1206" s="55"/>
      <c r="D1206" s="55"/>
      <c r="E1206" s="56"/>
      <c r="F1206" s="56"/>
      <c r="G1206" s="56"/>
      <c r="H1206" s="56"/>
      <c r="I1206" s="56"/>
      <c r="J1206" s="55"/>
      <c r="K1206" s="55"/>
      <c r="L1206" s="18" t="s">
        <v>808</v>
      </c>
      <c r="M1206" s="18"/>
      <c r="N1206" s="56"/>
      <c r="O1206" s="56"/>
      <c r="P1206" s="56"/>
      <c r="Q1206" s="56"/>
      <c r="R1206" s="56"/>
      <c r="S1206" s="56"/>
      <c r="T1206" s="56"/>
      <c r="U1206" s="56"/>
      <c r="V1206" s="56"/>
      <c r="W1206" s="56"/>
      <c r="X1206" s="56"/>
      <c r="Y1206" s="56"/>
      <c r="Z1206" s="56"/>
      <c r="AA1206" s="57"/>
      <c r="AB1206" s="57"/>
      <c r="AC1206" s="57"/>
      <c r="AD1206" s="57"/>
      <c r="AE1206" s="57"/>
      <c r="AF1206" s="57"/>
      <c r="AG1206" s="57"/>
      <c r="AH1206" s="57"/>
      <c r="AI1206" s="57"/>
      <c r="AJ1206" s="57"/>
      <c r="AK1206" s="60">
        <v>41816000</v>
      </c>
    </row>
    <row r="1207" spans="2:37" ht="24" x14ac:dyDescent="0.2">
      <c r="B1207" s="54" t="s">
        <v>1540</v>
      </c>
      <c r="C1207" s="55"/>
      <c r="D1207" s="55"/>
      <c r="E1207" s="56"/>
      <c r="F1207" s="56"/>
      <c r="G1207" s="56"/>
      <c r="H1207" s="56"/>
      <c r="I1207" s="56"/>
      <c r="J1207" s="55"/>
      <c r="K1207" s="55"/>
      <c r="L1207" s="18" t="s">
        <v>808</v>
      </c>
      <c r="M1207" s="18"/>
      <c r="N1207" s="56"/>
      <c r="O1207" s="56"/>
      <c r="P1207" s="56"/>
      <c r="Q1207" s="56"/>
      <c r="R1207" s="56"/>
      <c r="S1207" s="56"/>
      <c r="T1207" s="56"/>
      <c r="U1207" s="56"/>
      <c r="V1207" s="56"/>
      <c r="W1207" s="56"/>
      <c r="X1207" s="56"/>
      <c r="Y1207" s="56"/>
      <c r="Z1207" s="56"/>
      <c r="AA1207" s="57"/>
      <c r="AB1207" s="57"/>
      <c r="AC1207" s="57"/>
      <c r="AD1207" s="57"/>
      <c r="AE1207" s="57"/>
      <c r="AF1207" s="57"/>
      <c r="AG1207" s="57"/>
      <c r="AH1207" s="57"/>
      <c r="AI1207" s="57"/>
      <c r="AJ1207" s="57"/>
      <c r="AK1207" s="60">
        <v>49316000</v>
      </c>
    </row>
    <row r="1208" spans="2:37" ht="36" x14ac:dyDescent="0.2">
      <c r="B1208" s="54" t="s">
        <v>1541</v>
      </c>
      <c r="C1208" s="55"/>
      <c r="D1208" s="55"/>
      <c r="E1208" s="56"/>
      <c r="F1208" s="56"/>
      <c r="G1208" s="56"/>
      <c r="H1208" s="56"/>
      <c r="I1208" s="56"/>
      <c r="J1208" s="55"/>
      <c r="K1208" s="55"/>
      <c r="L1208" s="18" t="s">
        <v>808</v>
      </c>
      <c r="M1208" s="18"/>
      <c r="N1208" s="56"/>
      <c r="O1208" s="56"/>
      <c r="P1208" s="56"/>
      <c r="Q1208" s="56"/>
      <c r="R1208" s="56"/>
      <c r="S1208" s="56"/>
      <c r="T1208" s="56"/>
      <c r="U1208" s="56"/>
      <c r="V1208" s="56"/>
      <c r="W1208" s="56"/>
      <c r="X1208" s="56"/>
      <c r="Y1208" s="56"/>
      <c r="Z1208" s="56"/>
      <c r="AA1208" s="57"/>
      <c r="AB1208" s="57"/>
      <c r="AC1208" s="57"/>
      <c r="AD1208" s="57"/>
      <c r="AE1208" s="57"/>
      <c r="AF1208" s="57"/>
      <c r="AG1208" s="57"/>
      <c r="AH1208" s="57"/>
      <c r="AI1208" s="57"/>
      <c r="AJ1208" s="57"/>
      <c r="AK1208" s="60">
        <v>3485000</v>
      </c>
    </row>
    <row r="1209" spans="2:37" ht="36.75" thickBot="1" x14ac:dyDescent="0.25">
      <c r="B1209" s="73" t="s">
        <v>1542</v>
      </c>
      <c r="C1209" s="74"/>
      <c r="D1209" s="74"/>
      <c r="E1209" s="75"/>
      <c r="F1209" s="75"/>
      <c r="G1209" s="75"/>
      <c r="H1209" s="75"/>
      <c r="I1209" s="75"/>
      <c r="J1209" s="74"/>
      <c r="K1209" s="74"/>
      <c r="L1209" s="76" t="s">
        <v>808</v>
      </c>
      <c r="M1209" s="76"/>
      <c r="N1209" s="75"/>
      <c r="O1209" s="75"/>
      <c r="P1209" s="75"/>
      <c r="Q1209" s="75"/>
      <c r="R1209" s="75"/>
      <c r="S1209" s="75"/>
      <c r="T1209" s="75"/>
      <c r="U1209" s="75"/>
      <c r="V1209" s="75"/>
      <c r="W1209" s="75"/>
      <c r="X1209" s="75"/>
      <c r="Y1209" s="75"/>
      <c r="Z1209" s="75"/>
      <c r="AA1209" s="77"/>
      <c r="AB1209" s="77"/>
      <c r="AC1209" s="77"/>
      <c r="AD1209" s="77"/>
      <c r="AE1209" s="77"/>
      <c r="AF1209" s="77"/>
      <c r="AG1209" s="77"/>
      <c r="AH1209" s="77"/>
      <c r="AI1209" s="77"/>
      <c r="AJ1209" s="77"/>
      <c r="AK1209" s="78">
        <v>3485000</v>
      </c>
    </row>
    <row r="1210" spans="2:37" ht="12" x14ac:dyDescent="0.2">
      <c r="B1210" s="79"/>
      <c r="C1210" s="79"/>
      <c r="D1210" s="79"/>
      <c r="AA1210" s="80"/>
      <c r="AB1210" s="80"/>
      <c r="AC1210" s="80"/>
      <c r="AD1210" s="80"/>
      <c r="AE1210" s="80"/>
      <c r="AF1210" s="80"/>
      <c r="AG1210" s="80"/>
      <c r="AH1210" s="80"/>
      <c r="AI1210" s="80"/>
      <c r="AJ1210" s="80"/>
      <c r="AK1210" s="80"/>
    </row>
    <row r="1211" spans="2:37" ht="24" collapsed="1" x14ac:dyDescent="0.2">
      <c r="B1211" s="81" t="s">
        <v>1543</v>
      </c>
      <c r="C1211" s="82"/>
      <c r="D1211" s="82"/>
      <c r="E1211" s="83"/>
      <c r="F1211" s="83"/>
      <c r="G1211" s="83"/>
      <c r="H1211" s="83"/>
      <c r="I1211" s="83"/>
      <c r="J1211" s="83"/>
      <c r="K1211" s="83"/>
      <c r="L1211" s="83"/>
      <c r="M1211" s="83"/>
      <c r="N1211" s="83"/>
      <c r="O1211" s="83"/>
      <c r="P1211" s="84">
        <f>SUM(P1212:P1215)</f>
        <v>2910065609.0199962</v>
      </c>
      <c r="Q1211" s="83"/>
      <c r="R1211" s="84">
        <f>SUM(R1212:R1215)</f>
        <v>1571011050.6200001</v>
      </c>
      <c r="S1211" s="84">
        <f>SUM(S1212:S1215)</f>
        <v>308469498.90999997</v>
      </c>
      <c r="T1211" s="85">
        <f t="shared" ref="T1211" si="281">SUM(T1212:T1215)</f>
        <v>90288295.78000015</v>
      </c>
      <c r="U1211" s="86"/>
      <c r="V1211" s="86"/>
      <c r="W1211" s="86"/>
      <c r="X1211" s="86"/>
      <c r="Y1211" s="85">
        <f t="shared" ref="Y1211:AK1211" si="282">SUM(Y1212:Y1215)</f>
        <v>13578461.099011654</v>
      </c>
      <c r="Z1211" s="84">
        <f t="shared" si="282"/>
        <v>158180601.27505818</v>
      </c>
      <c r="AA1211" s="84">
        <f t="shared" si="282"/>
        <v>1721299948.2549422</v>
      </c>
      <c r="AB1211" s="84">
        <f t="shared" si="282"/>
        <v>174305027.81833389</v>
      </c>
      <c r="AC1211" s="84">
        <f t="shared" si="282"/>
        <v>1759645920.4366076</v>
      </c>
      <c r="AD1211" s="84">
        <f t="shared" si="282"/>
        <v>185750385.12907222</v>
      </c>
      <c r="AE1211" s="84">
        <f t="shared" si="282"/>
        <v>1808478535.3075373</v>
      </c>
      <c r="AF1211" s="84">
        <f t="shared" si="282"/>
        <v>192511680.29818246</v>
      </c>
      <c r="AG1211" s="84">
        <f t="shared" si="282"/>
        <v>1832448855.0093527</v>
      </c>
      <c r="AH1211" s="84">
        <f t="shared" si="282"/>
        <v>194960464.71373594</v>
      </c>
      <c r="AI1211" s="84">
        <f t="shared" si="282"/>
        <v>1852501390.2956169</v>
      </c>
      <c r="AJ1211" s="84">
        <f t="shared" si="282"/>
        <v>179724830.31129923</v>
      </c>
      <c r="AK1211" s="84">
        <f t="shared" si="282"/>
        <v>1861039559.9843194</v>
      </c>
    </row>
    <row r="1212" spans="2:37" ht="12" hidden="1" outlineLevel="1" x14ac:dyDescent="0.2">
      <c r="B1212" s="87" t="s">
        <v>808</v>
      </c>
      <c r="C1212" s="82"/>
      <c r="D1212" s="82"/>
      <c r="E1212" s="83"/>
      <c r="F1212" s="83"/>
      <c r="G1212" s="83"/>
      <c r="H1212" s="83"/>
      <c r="I1212" s="83"/>
      <c r="J1212" s="83"/>
      <c r="K1212" s="83"/>
      <c r="L1212" s="83"/>
      <c r="M1212" s="83"/>
      <c r="N1212" s="83"/>
      <c r="O1212" s="83"/>
      <c r="P1212" s="88">
        <f>SUMIF($L$11:$L$1209,$B$1212,$P$11:$P$1209)</f>
        <v>2317609478.5799961</v>
      </c>
      <c r="Q1212" s="83"/>
      <c r="R1212" s="88">
        <f>SUMIF($L$11:$L$1209,$B$1212,$R$11:$R$1209)</f>
        <v>1265696644.74</v>
      </c>
      <c r="S1212" s="88">
        <f>SUMIF($L$11:$L$1209,$B$1212,$S$11:$S$1209)</f>
        <v>104897000</v>
      </c>
      <c r="T1212" s="89">
        <f>SUMIF($L$11:$L$1209,$B$1212,$T$11:$T$1209)</f>
        <v>69424107.880000159</v>
      </c>
      <c r="U1212" s="86"/>
      <c r="V1212" s="86"/>
      <c r="W1212" s="86"/>
      <c r="X1212" s="86"/>
      <c r="Y1212" s="89">
        <f>SUMIF($L$11:$L$1209,$B$1212,$Y$11:$Y$1209)</f>
        <v>9948939.0331306029</v>
      </c>
      <c r="Z1212" s="88">
        <f>SUMIF($L$11:$L$1209,$B$1212,$Z$11:$Z$1209)</f>
        <v>119168803.04565293</v>
      </c>
      <c r="AA1212" s="88">
        <f>SUMIF($L$11:$L$1209,$B$1212,$AA$11:$AA$1209)</f>
        <v>1251424841.6943474</v>
      </c>
      <c r="AB1212" s="88">
        <f>SUMIF($L$11:$L$1209,$B$1212,$AB$11:$AB$1209)</f>
        <v>126067589.21823747</v>
      </c>
      <c r="AC1212" s="88">
        <f>SUMIF($L$11:$L$1209,$B$1212,$AC$11:$AC$1209)</f>
        <v>1325162252.476109</v>
      </c>
      <c r="AD1212" s="88">
        <f>SUMIF($L$11:$L$1209,$B$1212,$AD$11:$AD$1209)</f>
        <v>137391266.26036364</v>
      </c>
      <c r="AE1212" s="88">
        <f>SUMIF($L$11:$L$1209,$B$1212,$AE$11:$AE$1209)</f>
        <v>1422353986.2157474</v>
      </c>
      <c r="AF1212" s="88">
        <f>SUMIF($L$11:$L$1209,$B$1212,$AF$11:$AF$1209)</f>
        <v>145592575.52611068</v>
      </c>
      <c r="AG1212" s="88">
        <f>SUMIF($L$11:$L$1209,$B$1212,$AG$11:$AG$1209)</f>
        <v>1493243410.6896348</v>
      </c>
      <c r="AH1212" s="88">
        <f>SUMIF($L$11:$L$1209,$B$1212,$AH$11:$AH$1209)</f>
        <v>148339606.12381113</v>
      </c>
      <c r="AI1212" s="88">
        <f>SUMIF($L$11:$L$1209,$B$1212,$AI$11:$AI$1209)</f>
        <v>1464532804.5658236</v>
      </c>
      <c r="AJ1212" s="88">
        <f>SUMIF($L$11:$L$1209,$B$1212,$AJ$11:$AJ$1209)</f>
        <v>139814224.37487561</v>
      </c>
      <c r="AK1212" s="88">
        <f>SUMIF($L$11:$L$1209,$B$1212,$AK$11:$AK$1209)</f>
        <v>1460841580.1909499</v>
      </c>
    </row>
    <row r="1213" spans="2:37" ht="12" hidden="1" outlineLevel="1" x14ac:dyDescent="0.2">
      <c r="B1213" s="87" t="s">
        <v>1407</v>
      </c>
      <c r="C1213" s="82"/>
      <c r="D1213" s="82"/>
      <c r="E1213" s="83"/>
      <c r="F1213" s="83"/>
      <c r="G1213" s="83"/>
      <c r="H1213" s="83"/>
      <c r="I1213" s="83"/>
      <c r="J1213" s="83"/>
      <c r="K1213" s="83"/>
      <c r="L1213" s="83"/>
      <c r="M1213" s="83"/>
      <c r="N1213" s="83"/>
      <c r="O1213" s="83"/>
      <c r="P1213" s="88">
        <f>SUMIF($L$11:$L$1209,$B$1213,$P$11:$P$1209)</f>
        <v>458678716.38999981</v>
      </c>
      <c r="Q1213" s="83"/>
      <c r="R1213" s="88">
        <f>SUMIF($L$11:$L$1209,$B$1213,$R$11:$R$1209)</f>
        <v>176403249.96000004</v>
      </c>
      <c r="S1213" s="88">
        <f>SUMIF($L$11:$L$1209,$B$1213,$S$11:$S$1209)</f>
        <v>60497280</v>
      </c>
      <c r="T1213" s="89">
        <f>SUMIF($L$11:$L$1209,$B$1213,$T$11:$T$1209)</f>
        <v>16417919.439999996</v>
      </c>
      <c r="U1213" s="86"/>
      <c r="V1213" s="86"/>
      <c r="W1213" s="86"/>
      <c r="X1213" s="86"/>
      <c r="Y1213" s="89">
        <f>SUMIF($L$11:$L$1209,$B$1213,$Y$11:$Y$1209)</f>
        <v>2347940.3452776074</v>
      </c>
      <c r="Z1213" s="88">
        <f>SUMIF($L$11:$L$1209,$B$1213,$Z$11:$Z$1209)</f>
        <v>28157621.166388039</v>
      </c>
      <c r="AA1213" s="88">
        <f>SUMIF($L$11:$L$1209,$B$1213,$AA$11:$AA$1209)</f>
        <v>208742908.79361194</v>
      </c>
      <c r="AB1213" s="88">
        <f>SUMIF($L$11:$L$1209,$B$1213,$AB$11:$AB$1209)</f>
        <v>32696207.952855095</v>
      </c>
      <c r="AC1213" s="88">
        <f>SUMIF($L$11:$L$1209,$B$1213,$AC$11:$AC$1209)</f>
        <v>176046700.84075695</v>
      </c>
      <c r="AD1213" s="88">
        <f>SUMIF($L$11:$L$1209,$B$1213,$AD$11:$AD$1209)</f>
        <v>31961488.221467242</v>
      </c>
      <c r="AE1213" s="88">
        <f>SUMIF($L$11:$L$1209,$B$1213,$AE$11:$AE$1209)</f>
        <v>144085212.61928964</v>
      </c>
      <c r="AF1213" s="88">
        <f>SUMIF($L$11:$L$1209,$B$1213,$AF$11:$AF$1209)</f>
        <v>30540918.56927491</v>
      </c>
      <c r="AG1213" s="88">
        <f>SUMIF($L$11:$L$1209,$B$1213,$AG$11:$AG$1209)</f>
        <v>113544294.05001475</v>
      </c>
      <c r="AH1213" s="88">
        <f>SUMIF($L$11:$L$1209,$B$1213,$AH$11:$AH$1209)</f>
        <v>30436619.564434897</v>
      </c>
      <c r="AI1213" s="88">
        <f>SUMIF($L$11:$L$1209,$B$1213,$AI$11:$AI$1209)</f>
        <v>178491674.48557985</v>
      </c>
      <c r="AJ1213" s="88">
        <f>SUMIF($L$11:$L$1209,$B$1213,$AJ$11:$AJ$1209)</f>
        <v>23726366.945679478</v>
      </c>
      <c r="AK1213" s="88">
        <f>SUMIF($L$11:$L$1209,$B$1213,$AK$11:$AK$1209)</f>
        <v>206905307.53990036</v>
      </c>
    </row>
    <row r="1214" spans="2:37" ht="12" hidden="1" outlineLevel="1" x14ac:dyDescent="0.2">
      <c r="B1214" s="87" t="s">
        <v>1211</v>
      </c>
      <c r="C1214" s="82"/>
      <c r="D1214" s="82"/>
      <c r="E1214" s="83"/>
      <c r="F1214" s="83"/>
      <c r="G1214" s="83"/>
      <c r="H1214" s="83"/>
      <c r="I1214" s="83"/>
      <c r="J1214" s="83"/>
      <c r="K1214" s="83"/>
      <c r="L1214" s="83"/>
      <c r="M1214" s="83"/>
      <c r="N1214" s="83"/>
      <c r="O1214" s="83"/>
      <c r="P1214" s="88">
        <f>SUMIF($L$11:$L$1209,$B$1214,$P$11:$P$1209)</f>
        <v>94199169.939999953</v>
      </c>
      <c r="Q1214" s="83"/>
      <c r="R1214" s="88">
        <f>SUMIF($L$11:$L$1209,$B$1214,$R$11:$R$1209)</f>
        <v>90084700</v>
      </c>
      <c r="S1214" s="88">
        <f>SUMIF($L$11:$L$1209,$B$1214,$S$11:$S$1209)</f>
        <v>114550735.63</v>
      </c>
      <c r="T1214" s="89">
        <f>SUMIF($L$11:$L$1209,$B$1214,$T$11:$T$1209)</f>
        <v>2789901.9599999995</v>
      </c>
      <c r="U1214" s="86"/>
      <c r="V1214" s="86"/>
      <c r="W1214" s="86"/>
      <c r="X1214" s="86"/>
      <c r="Y1214" s="89">
        <f>SUMIF($L$11:$L$1209,$B$1214,$Y$11:$Y$1209)</f>
        <v>909234.52197153831</v>
      </c>
      <c r="Z1214" s="88">
        <f>SUMIF($L$11:$L$1209,$B$1214,$Z$11:$Z$1209)</f>
        <v>7336074.5698577007</v>
      </c>
      <c r="AA1214" s="88">
        <f>SUMIF($L$11:$L$1209,$B$1214,$AA$11:$AA$1209)</f>
        <v>197299361.06014234</v>
      </c>
      <c r="AB1214" s="88">
        <f>SUMIF($L$11:$L$1209,$B$1214,$AB$11:$AB$1209)</f>
        <v>11073064.263658468</v>
      </c>
      <c r="AC1214" s="88">
        <f>SUMIF($L$11:$L$1209,$B$1214,$AC$11:$AC$1209)</f>
        <v>199072296.79648387</v>
      </c>
      <c r="AD1214" s="88">
        <f>SUMIF($L$11:$L$1209,$B$1214,$AD$11:$AD$1209)</f>
        <v>11929464.263658468</v>
      </c>
      <c r="AE1214" s="88">
        <f>SUMIF($L$11:$L$1209,$B$1214,$AE$11:$AE$1209)</f>
        <v>187142832.53282547</v>
      </c>
      <c r="AF1214" s="88">
        <f>SUMIF($L$11:$L$1209,$B$1214,$AF$11:$AF$1209)</f>
        <v>11910019.819214022</v>
      </c>
      <c r="AG1214" s="88">
        <f>SUMIF($L$11:$L$1209,$B$1214,$AG$11:$AG$1209)</f>
        <v>175232812.71361142</v>
      </c>
      <c r="AH1214" s="88">
        <f>SUMIF($L$11:$L$1209,$B$1214,$AH$11:$AH$1209)</f>
        <v>11716072.641907055</v>
      </c>
      <c r="AI1214" s="88">
        <f>SUMIF($L$11:$L$1209,$B$1214,$AI$11:$AI$1209)</f>
        <v>163516740.07170433</v>
      </c>
      <c r="AJ1214" s="88">
        <f>SUMIF($L$11:$L$1209,$B$1214,$AJ$11:$AJ$1209)</f>
        <v>11716072.607161291</v>
      </c>
      <c r="AK1214" s="88">
        <f>SUMIF($L$11:$L$1209,$B$1214,$AK$11:$AK$1209)</f>
        <v>151800667.46454304</v>
      </c>
    </row>
    <row r="1215" spans="2:37" ht="12" hidden="1" outlineLevel="1" x14ac:dyDescent="0.2">
      <c r="B1215" s="87" t="s">
        <v>1312</v>
      </c>
      <c r="C1215" s="82"/>
      <c r="D1215" s="82"/>
      <c r="E1215" s="83"/>
      <c r="F1215" s="83"/>
      <c r="G1215" s="83"/>
      <c r="H1215" s="83"/>
      <c r="I1215" s="83"/>
      <c r="J1215" s="83"/>
      <c r="K1215" s="83"/>
      <c r="L1215" s="83"/>
      <c r="M1215" s="83"/>
      <c r="N1215" s="83"/>
      <c r="O1215" s="83"/>
      <c r="P1215" s="88">
        <f>SUMIF($L$11:$L$1209,$B$1215,$P$11:$P$1209)</f>
        <v>39578244.110000007</v>
      </c>
      <c r="Q1215" s="83"/>
      <c r="R1215" s="88">
        <f>SUMIF($L$11:$L$1209,$B$1215,$R$11:$R$1209)</f>
        <v>38826455.920000009</v>
      </c>
      <c r="S1215" s="88">
        <f>SUMIF($L$11:$L$1209,$B$1215,$S$11:$S$1209)</f>
        <v>28524483.27999999</v>
      </c>
      <c r="T1215" s="89">
        <f>SUMIF($L$11:$L$1209,$B$1215,$T$11:$T$1209)</f>
        <v>1656366.4999999998</v>
      </c>
      <c r="U1215" s="86"/>
      <c r="V1215" s="86"/>
      <c r="W1215" s="86"/>
      <c r="X1215" s="86"/>
      <c r="Y1215" s="89">
        <f>SUMIF($L$11:$L$1209,$B$1215,$Y$11:$Y$1209)</f>
        <v>372347.19863190548</v>
      </c>
      <c r="Z1215" s="88">
        <f>SUMIF($L$11:$L$1209,$B$1215,$Z$11:$Z$1209)</f>
        <v>3518102.4931595298</v>
      </c>
      <c r="AA1215" s="88">
        <f>SUMIF($L$11:$L$1209,$B$1215,$AA$11:$AA$1209)</f>
        <v>63832836.706840478</v>
      </c>
      <c r="AB1215" s="88">
        <f>SUMIF($L$11:$L$1209,$B$1215,$AB$11:$AB$1209)</f>
        <v>4468166.3835828668</v>
      </c>
      <c r="AC1215" s="88">
        <f>SUMIF($L$11:$L$1209,$B$1215,$AC$11:$AC$1209)</f>
        <v>59364670.32325761</v>
      </c>
      <c r="AD1215" s="88">
        <f>SUMIF($L$11:$L$1209,$B$1215,$AD$11:$AD$1209)</f>
        <v>4468166.3835828668</v>
      </c>
      <c r="AE1215" s="88">
        <f>SUMIF($L$11:$L$1209,$B$1215,$AE$11:$AE$1209)</f>
        <v>54896503.939674743</v>
      </c>
      <c r="AF1215" s="88">
        <f>SUMIF($L$11:$L$1209,$B$1215,$AF$11:$AF$1209)</f>
        <v>4468166.3835828668</v>
      </c>
      <c r="AG1215" s="88">
        <f>SUMIF($L$11:$L$1209,$B$1215,$AG$11:$AG$1209)</f>
        <v>50428337.556091875</v>
      </c>
      <c r="AH1215" s="88">
        <f>SUMIF($L$11:$L$1209,$B$1215,$AH$11:$AH$1209)</f>
        <v>4468166.3835828668</v>
      </c>
      <c r="AI1215" s="88">
        <f>SUMIF($L$11:$L$1209,$B$1215,$AI$11:$AI$1209)</f>
        <v>45960171.172508992</v>
      </c>
      <c r="AJ1215" s="88">
        <f>SUMIF($L$11:$L$1209,$B$1215,$AJ$11:$AJ$1209)</f>
        <v>4468166.3835828668</v>
      </c>
      <c r="AK1215" s="88">
        <f>SUMIF($L$11:$L$1209,$B$1215,$AK$11:$AK$1209)</f>
        <v>41492004.788926162</v>
      </c>
    </row>
    <row r="1216" spans="2:37" ht="5.25" customHeight="1" thickBot="1" x14ac:dyDescent="0.25">
      <c r="B1216" s="79"/>
      <c r="C1216" s="79"/>
      <c r="D1216" s="79"/>
      <c r="P1216" s="80"/>
      <c r="R1216" s="80"/>
      <c r="T1216" s="90"/>
      <c r="U1216" s="90"/>
      <c r="V1216" s="90"/>
      <c r="W1216" s="90"/>
      <c r="X1216" s="90"/>
      <c r="Y1216" s="90"/>
      <c r="Z1216" s="80"/>
      <c r="AA1216" s="80"/>
      <c r="AB1216" s="80"/>
      <c r="AC1216" s="80"/>
      <c r="AD1216" s="80"/>
      <c r="AE1216" s="80"/>
      <c r="AF1216" s="80"/>
      <c r="AG1216" s="80"/>
      <c r="AH1216" s="80"/>
      <c r="AI1216" s="80"/>
      <c r="AJ1216" s="80"/>
      <c r="AK1216" s="80"/>
    </row>
    <row r="1217" spans="2:37" ht="12" x14ac:dyDescent="0.2">
      <c r="B1217" s="91" t="s">
        <v>1544</v>
      </c>
      <c r="C1217" s="45"/>
      <c r="D1217" s="50"/>
      <c r="E1217" s="51"/>
      <c r="F1217" s="51"/>
      <c r="G1217" s="51"/>
      <c r="H1217" s="51"/>
      <c r="I1217" s="51"/>
      <c r="J1217" s="51"/>
      <c r="K1217" s="51"/>
      <c r="L1217" s="51"/>
      <c r="M1217" s="51"/>
      <c r="N1217" s="51"/>
      <c r="O1217" s="51"/>
      <c r="P1217" s="62">
        <f>SUMIF($L$11:$L$1209,"КР",$P$11:$P$1209)</f>
        <v>70465489.479999974</v>
      </c>
      <c r="Q1217" s="51"/>
      <c r="R1217" s="62">
        <f>SUMIF($L$11:$L$1209,"КР",$R$11:$R$1209)</f>
        <v>65530527.45000001</v>
      </c>
      <c r="S1217" s="51"/>
      <c r="T1217" s="92">
        <f>SUMIF($L$11:$L$1209,"КР",$T$11:$T$1209)</f>
        <v>4172315.6099999994</v>
      </c>
      <c r="U1217" s="93"/>
      <c r="V1217" s="93"/>
      <c r="W1217" s="93"/>
      <c r="X1217" s="93"/>
      <c r="Y1217" s="92">
        <f>SUMIF($L$11:$L$1209,"КР",$Y$11:$Y$1209)</f>
        <v>648191.35841666674</v>
      </c>
      <c r="Z1217" s="62">
        <f>SUMIF($L$11:$L$1209,"КР",$Z$11:$Z$1209)</f>
        <v>7413272.4020833317</v>
      </c>
      <c r="AA1217" s="62">
        <f>SUMIF($L$11:$L$1209,"КР",$AA$11:$AA$1209)</f>
        <v>65434728.577916682</v>
      </c>
      <c r="AB1217" s="62">
        <f>SUMIF($L$11:$L$1209,"КР",$AB$11:$AB$1209)</f>
        <v>7778296.3010000009</v>
      </c>
      <c r="AC1217" s="62">
        <f>SUMIF($L$11:$L$1209,"КР",$AC$11:$AC$1209)</f>
        <v>57656432.276916683</v>
      </c>
      <c r="AD1217" s="62">
        <f>SUMIF($L$11:$L$1209,"КР",$AD$11:$AD$1209)</f>
        <v>7778296.3010000009</v>
      </c>
      <c r="AE1217" s="62">
        <f>SUMIF($L$11:$L$1209,"КР",$AE$11:$AE$1209)</f>
        <v>49878135.975916654</v>
      </c>
      <c r="AF1217" s="62">
        <f>SUMIF($L$11:$L$1209,"КР",$AF$11:$AF$1209)</f>
        <v>7778296.3010000009</v>
      </c>
      <c r="AG1217" s="62">
        <f>SUMIF($L$11:$L$1209,"КР",$AG$11:$AG$1209)</f>
        <v>42099839.674916655</v>
      </c>
      <c r="AH1217" s="62">
        <f>SUMIF($L$11:$L$1209,"КР",$AH$11:$AH$1209)</f>
        <v>7778296.3010000009</v>
      </c>
      <c r="AI1217" s="62">
        <f>SUMIF($L$11:$L$1209,"КР",$AI$11:$AI$1209)</f>
        <v>34321543.373916678</v>
      </c>
      <c r="AJ1217" s="62">
        <f>SUMIF($L$11:$L$1209,"КР",$AJ$11:$AJ$1209)</f>
        <v>7778296.3010000009</v>
      </c>
      <c r="AK1217" s="94">
        <f>SUMIF($L$11:$L$1209,"КР",$AK$11:$AK$1209)</f>
        <v>26543247.072916668</v>
      </c>
    </row>
    <row r="1218" spans="2:37" ht="12" x14ac:dyDescent="0.2">
      <c r="B1218" s="95" t="s">
        <v>1545</v>
      </c>
      <c r="C1218" s="96"/>
      <c r="D1218" s="55"/>
      <c r="E1218" s="56"/>
      <c r="F1218" s="56"/>
      <c r="G1218" s="56"/>
      <c r="H1218" s="56"/>
      <c r="I1218" s="56"/>
      <c r="J1218" s="56"/>
      <c r="K1218" s="56"/>
      <c r="L1218" s="56"/>
      <c r="M1218" s="56"/>
      <c r="N1218" s="56"/>
      <c r="O1218" s="56"/>
      <c r="P1218" s="59">
        <f>SUMIF($L$11:$L$1209,0,$P$11:$P$1209)</f>
        <v>10694428.4</v>
      </c>
      <c r="Q1218" s="56"/>
      <c r="R1218" s="59">
        <f>SUMIF($L$11:$L$1209,0,$R$11:$R$1209)</f>
        <v>6191167.7699999996</v>
      </c>
      <c r="S1218" s="56"/>
      <c r="T1218" s="97">
        <f>SUMIF($L$11:$L$1209,0,$T$11:$T$1209)</f>
        <v>408600.5</v>
      </c>
      <c r="U1218" s="98"/>
      <c r="V1218" s="98"/>
      <c r="W1218" s="98"/>
      <c r="X1218" s="98"/>
      <c r="Y1218" s="97">
        <f>SUMIF($L$11:$L$1209,0,$Y$11:$Y$1209)</f>
        <v>58371.482047568126</v>
      </c>
      <c r="Z1218" s="59">
        <f>SUMIF($L$11:$L$1209,0,$Z$11:$Z$1209)</f>
        <v>700457.91023784061</v>
      </c>
      <c r="AA1218" s="59">
        <f>SUMIF($L$11:$L$1209,0,$AA$11:$AA$1209)</f>
        <v>5490709.8597621592</v>
      </c>
      <c r="AB1218" s="59">
        <f>SUMIF($L$11:$L$1209,0,$AB$11:$AB$1209)</f>
        <v>700457.78457081749</v>
      </c>
      <c r="AC1218" s="59">
        <f>SUMIF($L$11:$L$1209,0,$AC$11:$AC$1209)</f>
        <v>4790252.0751913423</v>
      </c>
      <c r="AD1218" s="59">
        <f>SUMIF($L$11:$L$1209,0,$AD$11:$AD$1209)</f>
        <v>606606.76564549259</v>
      </c>
      <c r="AE1218" s="59">
        <f>SUMIF($L$11:$L$1209,0,$AE$11:$AE$1209)</f>
        <v>4183645.309545849</v>
      </c>
      <c r="AF1218" s="59">
        <f>SUMIF($L$11:$L$1209,0,$AF$11:$AF$1209)</f>
        <v>501474.82173964859</v>
      </c>
      <c r="AG1218" s="59">
        <f>SUMIF($L$11:$L$1209,0,$AG$11:$AG$1209)</f>
        <v>3682170.4878062</v>
      </c>
      <c r="AH1218" s="59">
        <f>SUMIF($L$11:$L$1209,0,$AH$11:$AH$1209)</f>
        <v>495209.81198158406</v>
      </c>
      <c r="AI1218" s="59">
        <f>SUMIF($L$11:$L$1209,0,$AI$11:$AI$1209)</f>
        <v>3186960.6758246166</v>
      </c>
      <c r="AJ1218" s="59">
        <f>SUMIF($L$11:$L$1209,0,$AJ$11:$AJ$1209)</f>
        <v>448651.31720358483</v>
      </c>
      <c r="AK1218" s="60">
        <f>SUMIF($L$11:$L$1209,0,$AK$11:$AK$1209)</f>
        <v>2738309.3586210315</v>
      </c>
    </row>
    <row r="1219" spans="2:37" ht="12.75" thickBot="1" x14ac:dyDescent="0.25">
      <c r="B1219" s="99" t="s">
        <v>1546</v>
      </c>
      <c r="C1219" s="100"/>
      <c r="D1219" s="101"/>
      <c r="E1219" s="102"/>
      <c r="F1219" s="102"/>
      <c r="G1219" s="102"/>
      <c r="H1219" s="102"/>
      <c r="I1219" s="102"/>
      <c r="J1219" s="102"/>
      <c r="K1219" s="102"/>
      <c r="L1219" s="102"/>
      <c r="M1219" s="102"/>
      <c r="N1219" s="102"/>
      <c r="O1219" s="102"/>
      <c r="P1219" s="103">
        <f t="shared" ref="P1219:R1219" si="283">SUM(P1212:P1218)</f>
        <v>2991225526.8999963</v>
      </c>
      <c r="Q1219" s="102"/>
      <c r="R1219" s="103">
        <f t="shared" si="283"/>
        <v>1642732745.8400002</v>
      </c>
      <c r="S1219" s="102"/>
      <c r="T1219" s="104">
        <f t="shared" ref="T1219" si="284">SUM(T1212:T1218)</f>
        <v>94869211.89000015</v>
      </c>
      <c r="U1219" s="104"/>
      <c r="V1219" s="104"/>
      <c r="W1219" s="104"/>
      <c r="X1219" s="104"/>
      <c r="Y1219" s="104">
        <f t="shared" ref="Y1219:AK1219" si="285">SUM(Y1212:Y1218)</f>
        <v>14285023.93947589</v>
      </c>
      <c r="Z1219" s="103">
        <f t="shared" si="285"/>
        <v>166294331.58737937</v>
      </c>
      <c r="AA1219" s="103">
        <f t="shared" si="285"/>
        <v>1792225386.692621</v>
      </c>
      <c r="AB1219" s="103">
        <f t="shared" si="285"/>
        <v>182783781.90390471</v>
      </c>
      <c r="AC1219" s="103">
        <f t="shared" si="285"/>
        <v>1822092604.7887156</v>
      </c>
      <c r="AD1219" s="103">
        <f t="shared" si="285"/>
        <v>194135288.19571772</v>
      </c>
      <c r="AE1219" s="103">
        <f t="shared" si="285"/>
        <v>1862540316.5929997</v>
      </c>
      <c r="AF1219" s="103">
        <f t="shared" si="285"/>
        <v>200791451.4209221</v>
      </c>
      <c r="AG1219" s="103">
        <f t="shared" si="285"/>
        <v>1878230865.1720755</v>
      </c>
      <c r="AH1219" s="103">
        <f t="shared" si="285"/>
        <v>203233970.82671753</v>
      </c>
      <c r="AI1219" s="103">
        <f t="shared" si="285"/>
        <v>1890009894.3453581</v>
      </c>
      <c r="AJ1219" s="103">
        <f t="shared" si="285"/>
        <v>187951777.92950282</v>
      </c>
      <c r="AK1219" s="105">
        <f t="shared" si="285"/>
        <v>1890321116.4158573</v>
      </c>
    </row>
    <row r="1221" spans="2:37" ht="36" customHeight="1" x14ac:dyDescent="0.25">
      <c r="B1221" s="107" t="s">
        <v>1547</v>
      </c>
      <c r="P1221" s="107" t="s">
        <v>1548</v>
      </c>
      <c r="R1221" s="108">
        <f>SUBTOTAL(9,R11:R1209)</f>
        <v>0</v>
      </c>
      <c r="T1221" s="106"/>
      <c r="AE1221" s="116" t="s">
        <v>1548</v>
      </c>
      <c r="AF1221" s="117"/>
      <c r="AG1221" s="117"/>
      <c r="AH1221" s="117"/>
      <c r="AI1221" s="116"/>
    </row>
    <row r="1222" spans="2:37" ht="18.75" x14ac:dyDescent="0.25">
      <c r="B1222" s="107"/>
      <c r="AE1222" s="111"/>
      <c r="AF1222"/>
      <c r="AG1222"/>
      <c r="AH1222"/>
      <c r="AI1222" s="111"/>
    </row>
    <row r="1223" spans="2:37" ht="15.75" x14ac:dyDescent="0.25">
      <c r="B1223" s="109" t="s">
        <v>1549</v>
      </c>
      <c r="T1223" s="106"/>
      <c r="AE1223" s="111"/>
      <c r="AF1223"/>
      <c r="AG1223"/>
      <c r="AH1223"/>
      <c r="AI1223" s="111"/>
    </row>
    <row r="1224" spans="2:37" ht="15.75" x14ac:dyDescent="0.25">
      <c r="B1224" s="110" t="s">
        <v>1550</v>
      </c>
      <c r="P1224" s="110" t="s">
        <v>1551</v>
      </c>
      <c r="AB1224" s="106"/>
      <c r="AE1224" s="118" t="s">
        <v>1553</v>
      </c>
      <c r="AF1224" s="119"/>
      <c r="AG1224" s="119"/>
      <c r="AH1224" s="119"/>
      <c r="AI1224" s="118"/>
    </row>
    <row r="1225" spans="2:37" x14ac:dyDescent="0.2">
      <c r="AB1225" s="106"/>
    </row>
  </sheetData>
  <autoFilter ref="B9:AK1156">
    <filterColumn colId="11">
      <filters>
        <filter val="КЛ"/>
      </filters>
    </filterColumn>
  </autoFilter>
  <mergeCells count="10">
    <mergeCell ref="M9:M10"/>
    <mergeCell ref="B8:AI8"/>
    <mergeCell ref="AE1221:AI1221"/>
    <mergeCell ref="AE1224:AI1224"/>
    <mergeCell ref="B2:AK2"/>
    <mergeCell ref="B3:X3"/>
    <mergeCell ref="B4:X4"/>
    <mergeCell ref="B5:X5"/>
    <mergeCell ref="B6:X6"/>
    <mergeCell ref="B7:X7"/>
  </mergeCells>
  <pageMargins left="0.35433070866141736" right="0.15748031496062992" top="0.98425196850393704" bottom="0.39370078740157483" header="0.31496062992125984" footer="0.31496062992125984"/>
  <pageSetup paperSize="9" scale="47" fitToHeight="0" orientation="landscape" r:id="rId1"/>
  <rowBreaks count="1" manualBreakCount="1">
    <brk id="1152" max="3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амортизация</vt:lpstr>
      <vt:lpstr>амортизация!Заголовки_для_печати</vt:lpstr>
      <vt:lpstr>амортизация!Область_печати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Svetlana.Gribkova2@evraz.com</dc:creator>
  <cp:lastModifiedBy>Svetlana.Gribkova2@evraz.com</cp:lastModifiedBy>
  <dcterms:created xsi:type="dcterms:W3CDTF">2024-12-05T07:15:51Z</dcterms:created>
  <dcterms:modified xsi:type="dcterms:W3CDTF">2024-12-05T10:39:52Z</dcterms:modified>
</cp:coreProperties>
</file>