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105" windowHeight="7275"/>
  </bookViews>
  <sheets>
    <sheet name="смета Реконструк ТП-ЦРСД зам тр" sheetId="1" r:id="rId1"/>
  </sheets>
  <definedNames>
    <definedName name="_xlnm.Print_Titles" localSheetId="0">'смета Реконструк ТП-ЦРСД зам тр'!$28:$28</definedName>
  </definedNames>
  <calcPr calcId="145621"/>
</workbook>
</file>

<file path=xl/calcChain.xml><?xml version="1.0" encoding="utf-8"?>
<calcChain xmlns="http://schemas.openxmlformats.org/spreadsheetml/2006/main">
  <c r="L61" i="1" l="1"/>
  <c r="L62" i="1" l="1"/>
  <c r="L64" i="1" s="1"/>
  <c r="L63" i="1"/>
</calcChain>
</file>

<file path=xl/sharedStrings.xml><?xml version="1.0" encoding="utf-8"?>
<sst xmlns="http://schemas.openxmlformats.org/spreadsheetml/2006/main" count="138" uniqueCount="90">
  <si>
    <t/>
  </si>
  <si>
    <t>(локальная смета)</t>
  </si>
  <si>
    <t xml:space="preserve">на смета Реконструк ТП-ЦРСД зам транс, </t>
  </si>
  <si>
    <t>(наименование работ и затрат, наименование объекта)</t>
  </si>
  <si>
    <t>Основание:</t>
  </si>
  <si>
    <t>Сметная стоимость</t>
  </si>
  <si>
    <t>руб.</t>
  </si>
  <si>
    <t xml:space="preserve">   строительных работ</t>
  </si>
  <si>
    <t>Средства на оплату труда</t>
  </si>
  <si>
    <t>Сметная трудоемкость</t>
  </si>
  <si>
    <t>чел.час</t>
  </si>
  <si>
    <t>Трудозатраты механизаторов</t>
  </si>
  <si>
    <t xml:space="preserve">Составлен(а) в текущих (прогнозных) ценах по состоянию на </t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</si>
  <si>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</si>
  <si>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</si>
  <si>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</si>
  <si>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</si>
  <si>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</si>
  <si>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</si>
  <si>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</si>
  <si>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</si>
  <si>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</si>
  <si>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</si>
  <si>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</si>
  <si>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</si>
  <si>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 2029г.</t>
  </si>
  <si>
    <t>1</t>
  </si>
  <si>
    <t>УНЦ(2018)-П6-07</t>
  </si>
  <si>
    <t>Проектно-изыскательские работы для отдельных элементов электрических сетей стоимостью: от 6 до 10,9 млн. руб.</t>
  </si>
  <si>
    <t>1 объект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</si>
  <si>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</si>
  <si>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</si>
  <si>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Итого по разделу 1 Проектные работы 2029г.</t>
  </si>
  <si>
    <t>Раздел 2. Электромонтажные работы 2029г.</t>
  </si>
  <si>
    <t>2</t>
  </si>
  <si>
    <t>УНЦ(2018)-Т5-17-4</t>
  </si>
  <si>
    <t>Ячейка двухобмоточного сухого трансформатора Т 6(10,15)/НН кВ, мощность 630 кВА</t>
  </si>
  <si>
    <t>1 ячейка</t>
  </si>
  <si>
    <t>Ц1-42-5</t>
  </si>
  <si>
    <t xml:space="preserve"> Коэффициент перехода от базового УНЦ электрических сетей (за исключением ВЛ) к уровню УНЦ Кемеровской области ПЗ=1,05 (ОЗП=1,05; ЭМ=1,05; МАТ=1,05)</t>
  </si>
  <si>
    <t>3</t>
  </si>
  <si>
    <t>УНЦ(2018)-И5-06-1</t>
  </si>
  <si>
    <t>Элементы ПС с устройством фундаментов: разъединитель на три полюса, напряжение 6-15 кВ</t>
  </si>
  <si>
    <t>1 ед.</t>
  </si>
  <si>
    <t>Ц1-42-4</t>
  </si>
  <si>
    <t xml:space="preserve"> Коэффициент перехода от базового УНЦ электрических сетей (за исключением ВЛ) к уровню УНЦ Кемеровской области ПЗ=1,1 (ОЗП=1,1; ЭМ=1,1; МАТ=1,1)</t>
  </si>
  <si>
    <t>4</t>
  </si>
  <si>
    <t>УНЦ(2018)-И12-06</t>
  </si>
  <si>
    <t>РЗА и прочие шкафы (панели): прочие шкафы (панели)(шкаф контр пункт ТМ)</t>
  </si>
  <si>
    <t>Ц1-42-11</t>
  </si>
  <si>
    <t xml:space="preserve"> Коэффициент перехода от базового УНЦ электрических сетей (за исключением ВЛ) к уровню УНЦ Кемеровской области ПЗ=1,04 (ОЗП=1,04; ЭМ=1,04; МАТ=1,04)</t>
  </si>
  <si>
    <t>Итого по разделу 2 Электромонтажные работы 2029г.</t>
  </si>
  <si>
    <t>Итого прямые затраты по смете в базисных ценах</t>
  </si>
  <si>
    <t>Итого прямые затраты по смете с учетом коэффициентов к итогам</t>
  </si>
  <si>
    <t>Итоги по смете:</t>
  </si>
  <si>
    <t xml:space="preserve">     Энергетическое строительство:</t>
  </si>
  <si>
    <t xml:space="preserve">          Итого Поз. 1-4</t>
  </si>
  <si>
    <t xml:space="preserve">          Всего с учетом "дефлятор 2018г-2019г. 6,8% ПЗ=1,068"</t>
  </si>
  <si>
    <t xml:space="preserve">          Всего с учетом "дефлятор 2019г-2020г. 5,7% ПЗ=1,057"</t>
  </si>
  <si>
    <t xml:space="preserve">          Всего с учетом "дефлятор 2020г-2021г. 5,2% ПЗ=1,052"</t>
  </si>
  <si>
    <t xml:space="preserve">          Всего с учетом "дефлятор 2021г-2022г. 14,6% ПЗ=1,146"</t>
  </si>
  <si>
    <t xml:space="preserve">          Всего с учетом "дефлятор 2022г-2023г. 5,8% ПЗ=1,058"</t>
  </si>
  <si>
    <t xml:space="preserve">          Всего с учетом "дефлятор 2023г-2024г. 5,3% ПЗ=1,053"</t>
  </si>
  <si>
    <t xml:space="preserve">          Всего с учетом "дефлятор 2024г-2025г. 4,8% ПЗ=1,048"</t>
  </si>
  <si>
    <t xml:space="preserve">          Всего с учетом "дефлятор 2026г. 4,6% ПЗ=1,046"</t>
  </si>
  <si>
    <t xml:space="preserve">          Всего с учетом "дефлятор 2027г. 4,6% ПЗ=1,046"</t>
  </si>
  <si>
    <t xml:space="preserve">          Всего с учетом "дефлятор 2028г. 4,6% ПЗ=1,046"</t>
  </si>
  <si>
    <t xml:space="preserve">          Всего с учетом "дефлятор 2029г. 4,6% ПЗ=1,046"</t>
  </si>
  <si>
    <t xml:space="preserve">          Накладные расходы 108% ФОТ (от 0)</t>
  </si>
  <si>
    <t xml:space="preserve">          Сметная прибыль 65% ФОТ (от 0)</t>
  </si>
  <si>
    <t xml:space="preserve">          Итого c накладными и см. прибылью</t>
  </si>
  <si>
    <t xml:space="preserve">     Итого</t>
  </si>
  <si>
    <t xml:space="preserve">          В том числе:</t>
  </si>
  <si>
    <t xml:space="preserve">     НДС 20%</t>
  </si>
  <si>
    <t xml:space="preserve">  ВСЕГО по смете</t>
  </si>
  <si>
    <t>[должность, подпись (инициалы, фамилия)]</t>
  </si>
  <si>
    <t xml:space="preserve">ЛОКАЛЬНАЯ СМЕТА № 1.18 </t>
  </si>
  <si>
    <t>в т.ч.</t>
  </si>
  <si>
    <t>ПИР с учетом дефлятора</t>
  </si>
  <si>
    <t>Оборудование с учетом дефлятора</t>
  </si>
  <si>
    <t>СМР с учетом дефлятора</t>
  </si>
  <si>
    <t>Итого с учетом дефлятора</t>
  </si>
  <si>
    <t>УТВЕРЖДАЮ:</t>
  </si>
  <si>
    <t>Генеральный директор</t>
  </si>
  <si>
    <t>ООО "ЕвразЭнергоТранс"</t>
  </si>
  <si>
    <t>И.Н. Беспалов</t>
  </si>
  <si>
    <t>"____" ________________ 2024 г.</t>
  </si>
  <si>
    <t>ООО "ЕвразЭнергоТранс". Техническое перевооружение: ПС 6/0,4кВ "ТП-ЦРСД" (Монтаж трансформаторов Т-1, Т-2 взамен существующих)</t>
  </si>
  <si>
    <t>Составил:  ведущий инженер сметчик____________________________ Головкова Т.А.</t>
  </si>
  <si>
    <t>Проверил:  заместитель ТД____________________________ Долгих А.Е.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</si>
</sst>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sz val="10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sz val="9"/>
      <color rgb="FF000000"/>
      <name val="Arial"/>
      <charset val="204"/>
    </font>
    <font>
      <sz val="9"/>
      <name val="Arial"/>
      <charset val="204"/>
    </font>
    <font>
      <b/>
      <sz val="10"/>
      <color rgb="FF000000"/>
      <name val="Arial"/>
      <charset val="204"/>
    </font>
    <font>
      <b/>
      <sz val="8"/>
      <color rgb="FF000000"/>
      <name val="Arial"/>
      <charset val="204"/>
    </font>
    <font>
      <sz val="10"/>
      <color rgb="FF000000"/>
      <name val="Calibri"/>
      <charset val="204"/>
    </font>
    <font>
      <i/>
      <sz val="8"/>
      <color rgb="FF000000"/>
      <name val="Arial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4" fontId="2" fillId="0" borderId="3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>
      <alignment horizontal="right"/>
    </xf>
    <xf numFmtId="2" fontId="2" fillId="0" borderId="0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1" fontId="1" fillId="0" borderId="4" xfId="0" applyNumberFormat="1" applyFont="1" applyFill="1" applyBorder="1" applyAlignment="1" applyProtection="1">
      <alignment horizontal="center" vertical="top" wrapText="1"/>
    </xf>
    <xf numFmtId="4" fontId="1" fillId="0" borderId="4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>
      <alignment horizontal="right" vertical="top" wrapText="1"/>
    </xf>
    <xf numFmtId="3" fontId="1" fillId="0" borderId="4" xfId="0" applyNumberFormat="1" applyFont="1" applyFill="1" applyBorder="1" applyAlignment="1" applyProtection="1">
      <alignment horizontal="right" vertical="top" wrapText="1"/>
    </xf>
    <xf numFmtId="3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>
      <alignment wrapText="1"/>
    </xf>
    <xf numFmtId="4" fontId="9" fillId="0" borderId="4" xfId="0" applyNumberFormat="1" applyFont="1" applyFill="1" applyBorder="1" applyAlignment="1" applyProtection="1">
      <alignment horizontal="right" vertical="top" wrapText="1"/>
    </xf>
    <xf numFmtId="49" fontId="1" fillId="0" borderId="5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right" vertical="top" wrapText="1"/>
    </xf>
    <xf numFmtId="49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vertical="top"/>
    </xf>
    <xf numFmtId="3" fontId="1" fillId="0" borderId="4" xfId="0" applyNumberFormat="1" applyFont="1" applyFill="1" applyBorder="1" applyAlignment="1" applyProtection="1">
      <alignment horizontal="right" vertical="top" wrapText="1"/>
    </xf>
    <xf numFmtId="3" fontId="12" fillId="0" borderId="4" xfId="0" applyNumberFormat="1" applyFont="1" applyFill="1" applyBorder="1" applyAlignment="1" applyProtection="1">
      <alignment horizontal="right" vertical="top" wrapText="1"/>
    </xf>
    <xf numFmtId="0" fontId="14" fillId="0" borderId="0" xfId="0" applyNumberFormat="1" applyFont="1" applyFill="1" applyBorder="1" applyAlignment="1" applyProtection="1">
      <alignment wrapText="1"/>
    </xf>
    <xf numFmtId="49" fontId="15" fillId="0" borderId="0" xfId="0" applyNumberFormat="1" applyFont="1" applyFill="1" applyBorder="1" applyAlignment="1" applyProtection="1">
      <alignment vertical="top"/>
    </xf>
    <xf numFmtId="49" fontId="16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>
      <alignment wrapText="1"/>
    </xf>
    <xf numFmtId="49" fontId="19" fillId="0" borderId="0" xfId="0" applyNumberFormat="1" applyFont="1" applyFill="1" applyBorder="1" applyAlignment="1" applyProtection="1">
      <alignment wrapText="1"/>
    </xf>
    <xf numFmtId="49" fontId="19" fillId="0" borderId="0" xfId="0" applyNumberFormat="1" applyFont="1" applyFill="1" applyBorder="1" applyAlignment="1" applyProtection="1"/>
    <xf numFmtId="49" fontId="19" fillId="0" borderId="0" xfId="0" applyNumberFormat="1" applyFont="1" applyFill="1" applyBorder="1" applyAlignment="1" applyProtection="1">
      <alignment horizontal="right"/>
    </xf>
    <xf numFmtId="49" fontId="18" fillId="0" borderId="1" xfId="0" applyNumberFormat="1" applyFont="1" applyFill="1" applyBorder="1" applyAlignment="1" applyProtection="1"/>
    <xf numFmtId="49" fontId="18" fillId="0" borderId="0" xfId="0" applyNumberFormat="1" applyFont="1" applyFill="1" applyBorder="1" applyAlignment="1" applyProtection="1"/>
    <xf numFmtId="49" fontId="16" fillId="0" borderId="0" xfId="0" applyNumberFormat="1" applyFont="1" applyFill="1" applyBorder="1" applyAlignment="1" applyProtection="1">
      <alignment vertical="top"/>
    </xf>
    <xf numFmtId="49" fontId="13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wrapText="1"/>
    </xf>
    <xf numFmtId="49" fontId="19" fillId="0" borderId="0" xfId="0" applyNumberFormat="1" applyFont="1" applyFill="1" applyBorder="1" applyAlignment="1" applyProtection="1">
      <alignment horizontal="left" vertical="top" wrapText="1"/>
    </xf>
    <xf numFmtId="49" fontId="18" fillId="0" borderId="0" xfId="0" applyNumberFormat="1" applyFont="1" applyFill="1" applyBorder="1" applyAlignment="1" applyProtection="1">
      <alignment horizontal="left" vertical="top" wrapText="1"/>
    </xf>
    <xf numFmtId="49" fontId="18" fillId="0" borderId="0" xfId="0" applyNumberFormat="1" applyFont="1" applyFill="1" applyBorder="1" applyAlignment="1" applyProtection="1">
      <alignment horizontal="left"/>
    </xf>
    <xf numFmtId="0" fontId="14" fillId="0" borderId="0" xfId="0" applyNumberFormat="1" applyFont="1" applyFill="1" applyBorder="1" applyAlignment="1" applyProtection="1">
      <alignment horizontal="center" wrapText="1"/>
    </xf>
    <xf numFmtId="49" fontId="15" fillId="0" borderId="0" xfId="0" applyNumberFormat="1" applyFont="1" applyFill="1" applyBorder="1" applyAlignment="1" applyProtection="1">
      <alignment horizontal="center" vertical="top"/>
    </xf>
    <xf numFmtId="49" fontId="17" fillId="0" borderId="0" xfId="0" applyNumberFormat="1" applyFont="1" applyFill="1" applyBorder="1" applyAlignment="1" applyProtection="1">
      <alignment horizontal="left" vertical="top"/>
    </xf>
    <xf numFmtId="49" fontId="19" fillId="0" borderId="0" xfId="0" applyNumberFormat="1" applyFont="1" applyFill="1" applyBorder="1" applyAlignment="1" applyProtection="1">
      <alignment horizontal="left" vertical="top"/>
    </xf>
    <xf numFmtId="49" fontId="18" fillId="0" borderId="0" xfId="0" applyNumberFormat="1" applyFont="1" applyFill="1" applyBorder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horizontal="center"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8" fillId="0" borderId="4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0" fillId="0" borderId="0" xfId="0" applyNumberFormat="1" applyFont="1" applyFill="1" applyBorder="1" applyAlignment="1" applyProtection="1">
      <alignment horizontal="center"/>
    </xf>
    <xf numFmtId="49" fontId="11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13" fillId="0" borderId="4" xfId="0" applyNumberFormat="1" applyFont="1" applyFill="1" applyBorder="1" applyAlignment="1" applyProtection="1">
      <alignment horizontal="left" vertical="top" wrapText="1"/>
    </xf>
    <xf numFmtId="49" fontId="12" fillId="0" borderId="4" xfId="0" applyNumberFormat="1" applyFont="1" applyFill="1" applyBorder="1" applyAlignment="1" applyProtection="1">
      <alignment horizontal="left" vertical="top" wrapText="1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74"/>
  <sheetViews>
    <sheetView tabSelected="1" workbookViewId="0">
      <selection activeCell="A72" sqref="A1:O72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7.85546875" style="1" customWidth="1"/>
    <col min="8" max="8" width="11.7109375" style="1" customWidth="1"/>
    <col min="9" max="11" width="9.28515625" style="1" customWidth="1"/>
    <col min="12" max="12" width="11.85546875" style="1" customWidth="1"/>
    <col min="13" max="13" width="10.7109375" style="1" customWidth="1"/>
    <col min="14" max="14" width="9.28515625" style="1" customWidth="1"/>
    <col min="15" max="15" width="10.7109375" style="1" customWidth="1"/>
    <col min="16" max="18" width="9.140625" style="1"/>
    <col min="19" max="20" width="161.85546875" style="2" hidden="1" customWidth="1"/>
    <col min="21" max="21" width="50.5703125" style="2" hidden="1" customWidth="1"/>
    <col min="22" max="22" width="98.5703125" style="2" hidden="1" customWidth="1"/>
    <col min="23" max="23" width="161.85546875" style="2" hidden="1" customWidth="1"/>
    <col min="24" max="24" width="34.140625" style="2" hidden="1" customWidth="1"/>
    <col min="25" max="25" width="119.28515625" style="2" hidden="1" customWidth="1"/>
    <col min="26" max="26" width="132.7109375" style="2" hidden="1" customWidth="1"/>
    <col min="27" max="29" width="119.28515625" style="2" hidden="1" customWidth="1"/>
    <col min="30" max="16384" width="9.140625" style="1"/>
  </cols>
  <sheetData>
    <row r="1" spans="1:53" customFormat="1" ht="15" x14ac:dyDescent="0.25">
      <c r="M1" s="3"/>
      <c r="O1" s="86"/>
    </row>
    <row r="2" spans="1:53" customFormat="1" ht="15" x14ac:dyDescent="0.25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S2" s="43" t="s">
        <v>0</v>
      </c>
    </row>
    <row r="3" spans="1:53" s="47" customFormat="1" ht="14.25" customHeight="1" x14ac:dyDescent="0.2">
      <c r="A3" s="62"/>
      <c r="B3" s="62"/>
      <c r="C3" s="62"/>
      <c r="D3" s="44"/>
      <c r="E3" s="45"/>
      <c r="F3" s="45"/>
      <c r="G3" s="45"/>
      <c r="H3" s="45"/>
      <c r="I3" s="45"/>
      <c r="J3" s="63" t="s">
        <v>82</v>
      </c>
      <c r="K3" s="63"/>
      <c r="L3" s="63"/>
      <c r="M3" s="63"/>
      <c r="N3" s="63"/>
      <c r="O3" s="46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</row>
    <row r="4" spans="1:53" s="47" customFormat="1" ht="14.25" customHeight="1" x14ac:dyDescent="0.2">
      <c r="A4" s="64"/>
      <c r="B4" s="64"/>
      <c r="C4" s="64"/>
      <c r="D4" s="64"/>
      <c r="E4" s="49"/>
      <c r="F4" s="45"/>
      <c r="G4" s="45"/>
      <c r="H4" s="45"/>
      <c r="I4" s="45"/>
      <c r="J4" s="65" t="s">
        <v>83</v>
      </c>
      <c r="K4" s="65"/>
      <c r="L4" s="65"/>
      <c r="M4" s="65"/>
      <c r="N4" s="65"/>
      <c r="O4" s="46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</row>
    <row r="5" spans="1:53" s="47" customFormat="1" ht="14.25" customHeight="1" x14ac:dyDescent="0.2">
      <c r="A5" s="58"/>
      <c r="B5" s="58"/>
      <c r="C5" s="58"/>
      <c r="D5" s="58"/>
      <c r="E5" s="45"/>
      <c r="F5" s="45"/>
      <c r="G5" s="45"/>
      <c r="H5" s="45"/>
      <c r="I5" s="45"/>
      <c r="J5" s="59" t="s">
        <v>84</v>
      </c>
      <c r="K5" s="59"/>
      <c r="L5" s="59"/>
      <c r="M5" s="59"/>
      <c r="N5" s="59"/>
      <c r="O5" s="46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</row>
    <row r="6" spans="1:53" s="47" customFormat="1" ht="14.25" customHeight="1" x14ac:dyDescent="0.2">
      <c r="A6" s="50"/>
      <c r="C6" s="51"/>
      <c r="D6" s="49"/>
      <c r="E6" s="45"/>
      <c r="F6" s="45"/>
      <c r="G6" s="45"/>
      <c r="H6" s="45"/>
      <c r="I6" s="45"/>
      <c r="J6" s="52"/>
      <c r="K6" s="52"/>
      <c r="L6" s="52" t="s">
        <v>85</v>
      </c>
      <c r="M6" s="53"/>
      <c r="N6" s="53"/>
      <c r="O6" s="46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</row>
    <row r="7" spans="1:53" s="47" customFormat="1" ht="14.25" customHeight="1" x14ac:dyDescent="0.2">
      <c r="A7" s="50"/>
      <c r="B7" s="54"/>
      <c r="C7" s="54"/>
      <c r="D7" s="54"/>
      <c r="E7" s="45"/>
      <c r="F7" s="45"/>
      <c r="G7" s="45"/>
      <c r="H7" s="45"/>
      <c r="I7" s="45"/>
      <c r="J7" s="60" t="s">
        <v>86</v>
      </c>
      <c r="K7" s="60"/>
      <c r="L7" s="60"/>
      <c r="M7" s="60"/>
      <c r="N7" s="60"/>
      <c r="O7" s="60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</row>
    <row r="8" spans="1:53" s="56" customFormat="1" ht="14.25" customHeight="1" x14ac:dyDescent="0.2">
      <c r="A8" s="55"/>
      <c r="J8" s="46"/>
      <c r="K8" s="46"/>
      <c r="L8" s="46"/>
      <c r="M8" s="46"/>
      <c r="N8" s="46"/>
      <c r="O8" s="46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</row>
    <row r="9" spans="1:53" customFormat="1" ht="15" x14ac:dyDescent="0.25">
      <c r="A9" s="66"/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S9" s="4" t="s">
        <v>0</v>
      </c>
    </row>
    <row r="10" spans="1:53" customFormat="1" ht="15" x14ac:dyDescent="0.25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</row>
    <row r="11" spans="1:53" customFormat="1" ht="15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53" customFormat="1" ht="28.5" customHeight="1" x14ac:dyDescent="0.25">
      <c r="A12" s="68" t="s">
        <v>76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</row>
    <row r="13" spans="1:53" customFormat="1" ht="21" customHeight="1" x14ac:dyDescent="0.25">
      <c r="A13" s="67" t="s">
        <v>1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</row>
    <row r="14" spans="1:53" customFormat="1" ht="15" x14ac:dyDescent="0.25">
      <c r="A14" s="69" t="s">
        <v>87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T14" s="4" t="s">
        <v>2</v>
      </c>
    </row>
    <row r="15" spans="1:53" customFormat="1" ht="15.75" customHeight="1" x14ac:dyDescent="0.25">
      <c r="A15" s="70" t="s">
        <v>3</v>
      </c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</row>
    <row r="16" spans="1:53" customFormat="1" ht="15" x14ac:dyDescent="0.25">
      <c r="A16" s="6"/>
      <c r="B16" s="7" t="s">
        <v>4</v>
      </c>
      <c r="C16" s="71"/>
      <c r="D16" s="71"/>
      <c r="E16" s="71"/>
      <c r="F16" s="71"/>
      <c r="G16" s="71"/>
      <c r="H16" s="8"/>
      <c r="I16" s="8"/>
      <c r="J16" s="8"/>
      <c r="K16" s="8"/>
      <c r="L16" s="8"/>
      <c r="M16" s="8"/>
      <c r="N16" s="8"/>
      <c r="O16" s="6"/>
      <c r="U16" s="9" t="s">
        <v>0</v>
      </c>
    </row>
    <row r="17" spans="1:25" customFormat="1" ht="12.75" customHeight="1" x14ac:dyDescent="0.25">
      <c r="B17" s="10" t="s">
        <v>5</v>
      </c>
      <c r="C17" s="10"/>
      <c r="D17" s="11"/>
      <c r="E17" s="12">
        <v>10365246</v>
      </c>
      <c r="F17" s="13" t="s">
        <v>6</v>
      </c>
      <c r="H17" s="10"/>
      <c r="I17" s="10"/>
      <c r="J17" s="10"/>
      <c r="K17" s="10"/>
      <c r="L17" s="10"/>
      <c r="M17" s="14"/>
      <c r="N17" s="10"/>
    </row>
    <row r="18" spans="1:25" customFormat="1" ht="12.75" customHeight="1" x14ac:dyDescent="0.25">
      <c r="B18" s="10" t="s">
        <v>7</v>
      </c>
      <c r="D18" s="11"/>
      <c r="E18" s="12">
        <v>8637705</v>
      </c>
      <c r="F18" s="13" t="s">
        <v>6</v>
      </c>
      <c r="H18" s="10"/>
      <c r="I18" s="10"/>
      <c r="J18" s="10"/>
      <c r="K18" s="10"/>
      <c r="L18" s="10"/>
      <c r="M18" s="14"/>
      <c r="N18" s="10"/>
    </row>
    <row r="19" spans="1:25" customFormat="1" ht="12.75" customHeight="1" x14ac:dyDescent="0.25">
      <c r="B19" s="10" t="s">
        <v>8</v>
      </c>
      <c r="C19" s="10"/>
      <c r="D19" s="11"/>
      <c r="E19" s="12"/>
      <c r="F19" s="13" t="s">
        <v>6</v>
      </c>
      <c r="H19" s="10"/>
      <c r="J19" s="10"/>
      <c r="K19" s="10"/>
      <c r="L19" s="10"/>
      <c r="M19" s="15"/>
      <c r="N19" s="16"/>
    </row>
    <row r="20" spans="1:25" customFormat="1" ht="12.75" customHeight="1" x14ac:dyDescent="0.25">
      <c r="B20" s="10" t="s">
        <v>9</v>
      </c>
      <c r="C20" s="10"/>
      <c r="D20" s="17"/>
      <c r="E20" s="12"/>
      <c r="F20" s="13" t="s">
        <v>10</v>
      </c>
      <c r="H20" s="10"/>
      <c r="J20" s="10"/>
      <c r="K20" s="10"/>
      <c r="L20" s="10"/>
      <c r="M20" s="18"/>
      <c r="N20" s="13"/>
    </row>
    <row r="21" spans="1:25" customFormat="1" ht="12.75" customHeight="1" x14ac:dyDescent="0.25">
      <c r="B21" s="10" t="s">
        <v>11</v>
      </c>
      <c r="C21" s="10"/>
      <c r="D21" s="17"/>
      <c r="E21" s="12"/>
      <c r="F21" s="13" t="s">
        <v>10</v>
      </c>
      <c r="H21" s="10"/>
      <c r="J21" s="10"/>
      <c r="K21" s="10"/>
      <c r="L21" s="10"/>
      <c r="M21" s="18"/>
      <c r="N21" s="13"/>
    </row>
    <row r="22" spans="1:25" customFormat="1" ht="15" x14ac:dyDescent="0.25">
      <c r="B22" s="10" t="s">
        <v>12</v>
      </c>
      <c r="C22" s="10"/>
      <c r="E22" s="19"/>
      <c r="F22" s="72"/>
      <c r="G22" s="72"/>
      <c r="H22" s="72"/>
      <c r="I22" s="72"/>
      <c r="J22" s="72"/>
      <c r="K22" s="72"/>
      <c r="L22" s="72"/>
      <c r="M22" s="72"/>
      <c r="N22" s="72"/>
      <c r="O22" s="72"/>
      <c r="V22" s="9" t="s">
        <v>0</v>
      </c>
    </row>
    <row r="23" spans="1:25" customFormat="1" ht="12.75" customHeight="1" x14ac:dyDescent="0.25">
      <c r="A23" s="10"/>
      <c r="B23" s="10"/>
      <c r="D23" s="19"/>
      <c r="E23" s="16"/>
      <c r="F23" s="20"/>
      <c r="G23" s="21"/>
      <c r="H23" s="10"/>
      <c r="I23" s="10"/>
      <c r="J23" s="10"/>
      <c r="K23" s="10"/>
      <c r="L23" s="22"/>
      <c r="M23" s="10"/>
    </row>
    <row r="24" spans="1:25" customFormat="1" ht="15" x14ac:dyDescent="0.25">
      <c r="A24" s="23"/>
    </row>
    <row r="25" spans="1:25" customFormat="1" ht="36" customHeight="1" x14ac:dyDescent="0.25">
      <c r="A25" s="73" t="s">
        <v>13</v>
      </c>
      <c r="B25" s="73" t="s">
        <v>14</v>
      </c>
      <c r="C25" s="73" t="s">
        <v>15</v>
      </c>
      <c r="D25" s="73"/>
      <c r="E25" s="73"/>
      <c r="F25" s="73" t="s">
        <v>16</v>
      </c>
      <c r="G25" s="73" t="s">
        <v>17</v>
      </c>
      <c r="H25" s="73" t="s">
        <v>18</v>
      </c>
      <c r="I25" s="73"/>
      <c r="J25" s="73"/>
      <c r="K25" s="73"/>
      <c r="L25" s="73" t="s">
        <v>19</v>
      </c>
      <c r="M25" s="73"/>
      <c r="N25" s="73"/>
      <c r="O25" s="73"/>
    </row>
    <row r="26" spans="1:25" customFormat="1" ht="28.5" customHeight="1" x14ac:dyDescent="0.25">
      <c r="A26" s="73"/>
      <c r="B26" s="73"/>
      <c r="C26" s="73"/>
      <c r="D26" s="73"/>
      <c r="E26" s="73"/>
      <c r="F26" s="73"/>
      <c r="G26" s="73"/>
      <c r="H26" s="73" t="s">
        <v>20</v>
      </c>
      <c r="I26" s="73" t="s">
        <v>21</v>
      </c>
      <c r="J26" s="73"/>
      <c r="K26" s="73"/>
      <c r="L26" s="73" t="s">
        <v>20</v>
      </c>
      <c r="M26" s="74" t="s">
        <v>21</v>
      </c>
      <c r="N26" s="74"/>
      <c r="O26" s="74"/>
    </row>
    <row r="27" spans="1:25" customFormat="1" ht="15" customHeight="1" x14ac:dyDescent="0.25">
      <c r="A27" s="73"/>
      <c r="B27" s="73"/>
      <c r="C27" s="73"/>
      <c r="D27" s="73"/>
      <c r="E27" s="73"/>
      <c r="F27" s="73"/>
      <c r="G27" s="73"/>
      <c r="H27" s="73"/>
      <c r="I27" s="25" t="s">
        <v>22</v>
      </c>
      <c r="J27" s="25" t="s">
        <v>23</v>
      </c>
      <c r="K27" s="25" t="s">
        <v>24</v>
      </c>
      <c r="L27" s="73"/>
      <c r="M27" s="25" t="s">
        <v>22</v>
      </c>
      <c r="N27" s="25" t="s">
        <v>23</v>
      </c>
      <c r="O27" s="25" t="s">
        <v>24</v>
      </c>
    </row>
    <row r="28" spans="1:25" customFormat="1" ht="15" x14ac:dyDescent="0.25">
      <c r="A28" s="24">
        <v>1</v>
      </c>
      <c r="B28" s="24">
        <v>2</v>
      </c>
      <c r="C28" s="74">
        <v>3</v>
      </c>
      <c r="D28" s="74"/>
      <c r="E28" s="74"/>
      <c r="F28" s="24">
        <v>4</v>
      </c>
      <c r="G28" s="24">
        <v>5</v>
      </c>
      <c r="H28" s="24">
        <v>6</v>
      </c>
      <c r="I28" s="24">
        <v>7</v>
      </c>
      <c r="J28" s="24">
        <v>8</v>
      </c>
      <c r="K28" s="24">
        <v>9</v>
      </c>
      <c r="L28" s="24">
        <v>10</v>
      </c>
      <c r="M28" s="24">
        <v>11</v>
      </c>
      <c r="N28" s="24">
        <v>12</v>
      </c>
      <c r="O28" s="24">
        <v>13</v>
      </c>
    </row>
    <row r="29" spans="1:25" customFormat="1" ht="15" x14ac:dyDescent="0.25">
      <c r="A29" s="75" t="s">
        <v>25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W29" s="26" t="s">
        <v>25</v>
      </c>
    </row>
    <row r="30" spans="1:25" customFormat="1" ht="34.5" x14ac:dyDescent="0.25">
      <c r="A30" s="27" t="s">
        <v>26</v>
      </c>
      <c r="B30" s="28" t="s">
        <v>27</v>
      </c>
      <c r="C30" s="76" t="s">
        <v>28</v>
      </c>
      <c r="D30" s="76"/>
      <c r="E30" s="76"/>
      <c r="F30" s="27" t="s">
        <v>29</v>
      </c>
      <c r="G30" s="29">
        <v>1</v>
      </c>
      <c r="H30" s="30">
        <v>500000</v>
      </c>
      <c r="I30" s="31"/>
      <c r="J30" s="31"/>
      <c r="K30" s="31"/>
      <c r="L30" s="32">
        <v>500000</v>
      </c>
      <c r="M30" s="31"/>
      <c r="N30" s="31"/>
      <c r="O30" s="31"/>
      <c r="W30" s="26"/>
      <c r="X30" s="2" t="s">
        <v>28</v>
      </c>
    </row>
    <row r="31" spans="1:25" customFormat="1" ht="15" x14ac:dyDescent="0.25">
      <c r="A31" s="77" t="s">
        <v>30</v>
      </c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33">
        <v>500000</v>
      </c>
      <c r="M31" s="34"/>
      <c r="N31" s="34"/>
      <c r="O31" s="34"/>
      <c r="W31" s="26"/>
      <c r="Y31" s="35" t="s">
        <v>30</v>
      </c>
    </row>
    <row r="32" spans="1:25" customFormat="1" ht="15" x14ac:dyDescent="0.25">
      <c r="A32" s="77" t="s">
        <v>31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33">
        <v>951083</v>
      </c>
      <c r="M32" s="34"/>
      <c r="N32" s="34"/>
      <c r="O32" s="34"/>
      <c r="W32" s="26"/>
      <c r="Y32" s="35" t="s">
        <v>31</v>
      </c>
    </row>
    <row r="33" spans="1:28" customFormat="1" ht="15" x14ac:dyDescent="0.25">
      <c r="A33" s="77" t="s">
        <v>32</v>
      </c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36">
        <v>951083</v>
      </c>
      <c r="M33" s="34"/>
      <c r="N33" s="34"/>
      <c r="O33" s="34"/>
      <c r="W33" s="26"/>
      <c r="Y33" s="35" t="s">
        <v>32</v>
      </c>
    </row>
    <row r="34" spans="1:28" customFormat="1" ht="15" x14ac:dyDescent="0.25">
      <c r="A34" s="75" t="s">
        <v>33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W34" s="26" t="s">
        <v>33</v>
      </c>
      <c r="Y34" s="35"/>
    </row>
    <row r="35" spans="1:28" customFormat="1" ht="34.5" x14ac:dyDescent="0.25">
      <c r="A35" s="27" t="s">
        <v>34</v>
      </c>
      <c r="B35" s="28" t="s">
        <v>35</v>
      </c>
      <c r="C35" s="76" t="s">
        <v>36</v>
      </c>
      <c r="D35" s="76"/>
      <c r="E35" s="76"/>
      <c r="F35" s="27" t="s">
        <v>37</v>
      </c>
      <c r="G35" s="29">
        <v>2</v>
      </c>
      <c r="H35" s="30">
        <v>1865850</v>
      </c>
      <c r="I35" s="31"/>
      <c r="J35" s="31"/>
      <c r="K35" s="31"/>
      <c r="L35" s="32">
        <v>3731700</v>
      </c>
      <c r="M35" s="31"/>
      <c r="N35" s="31"/>
      <c r="O35" s="31"/>
      <c r="W35" s="26"/>
      <c r="X35" s="2" t="s">
        <v>36</v>
      </c>
      <c r="Y35" s="35"/>
    </row>
    <row r="36" spans="1:28" customFormat="1" ht="15" x14ac:dyDescent="0.25">
      <c r="A36" s="37"/>
      <c r="B36" s="38" t="s">
        <v>38</v>
      </c>
      <c r="C36" s="78" t="s">
        <v>39</v>
      </c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9"/>
      <c r="W36" s="26"/>
      <c r="Y36" s="35"/>
      <c r="Z36" s="2" t="s">
        <v>39</v>
      </c>
    </row>
    <row r="37" spans="1:28" customFormat="1" ht="34.5" x14ac:dyDescent="0.25">
      <c r="A37" s="27" t="s">
        <v>40</v>
      </c>
      <c r="B37" s="28" t="s">
        <v>41</v>
      </c>
      <c r="C37" s="76" t="s">
        <v>42</v>
      </c>
      <c r="D37" s="76"/>
      <c r="E37" s="76"/>
      <c r="F37" s="27" t="s">
        <v>43</v>
      </c>
      <c r="G37" s="29">
        <v>2</v>
      </c>
      <c r="H37" s="30">
        <v>70400</v>
      </c>
      <c r="I37" s="31"/>
      <c r="J37" s="31"/>
      <c r="K37" s="31"/>
      <c r="L37" s="32">
        <v>140800</v>
      </c>
      <c r="M37" s="31"/>
      <c r="N37" s="31"/>
      <c r="O37" s="31"/>
      <c r="W37" s="26"/>
      <c r="X37" s="2" t="s">
        <v>42</v>
      </c>
      <c r="Y37" s="35"/>
    </row>
    <row r="38" spans="1:28" customFormat="1" ht="15" x14ac:dyDescent="0.25">
      <c r="A38" s="37"/>
      <c r="B38" s="38" t="s">
        <v>44</v>
      </c>
      <c r="C38" s="78" t="s">
        <v>45</v>
      </c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9"/>
      <c r="W38" s="26"/>
      <c r="Y38" s="35"/>
      <c r="Z38" s="2" t="s">
        <v>45</v>
      </c>
    </row>
    <row r="39" spans="1:28" customFormat="1" ht="23.25" x14ac:dyDescent="0.25">
      <c r="A39" s="27" t="s">
        <v>46</v>
      </c>
      <c r="B39" s="28" t="s">
        <v>47</v>
      </c>
      <c r="C39" s="76" t="s">
        <v>48</v>
      </c>
      <c r="D39" s="76"/>
      <c r="E39" s="76"/>
      <c r="F39" s="27" t="s">
        <v>43</v>
      </c>
      <c r="G39" s="29">
        <v>1</v>
      </c>
      <c r="H39" s="30">
        <v>168480</v>
      </c>
      <c r="I39" s="31"/>
      <c r="J39" s="31"/>
      <c r="K39" s="31"/>
      <c r="L39" s="32">
        <v>168480</v>
      </c>
      <c r="M39" s="31"/>
      <c r="N39" s="31"/>
      <c r="O39" s="31"/>
      <c r="W39" s="26"/>
      <c r="X39" s="2" t="s">
        <v>48</v>
      </c>
      <c r="Y39" s="35"/>
    </row>
    <row r="40" spans="1:28" customFormat="1" ht="15" x14ac:dyDescent="0.25">
      <c r="A40" s="37"/>
      <c r="B40" s="38" t="s">
        <v>49</v>
      </c>
      <c r="C40" s="78" t="s">
        <v>50</v>
      </c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9"/>
      <c r="W40" s="26"/>
      <c r="Y40" s="35"/>
      <c r="Z40" s="2" t="s">
        <v>50</v>
      </c>
    </row>
    <row r="41" spans="1:28" customFormat="1" ht="15" x14ac:dyDescent="0.25">
      <c r="A41" s="77" t="s">
        <v>30</v>
      </c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33">
        <v>4040980</v>
      </c>
      <c r="M41" s="34"/>
      <c r="N41" s="34"/>
      <c r="O41" s="34"/>
      <c r="W41" s="26"/>
      <c r="Y41" s="35" t="s">
        <v>30</v>
      </c>
    </row>
    <row r="42" spans="1:28" customFormat="1" ht="15" x14ac:dyDescent="0.25">
      <c r="A42" s="77" t="s">
        <v>31</v>
      </c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33">
        <v>7686620</v>
      </c>
      <c r="M42" s="34"/>
      <c r="N42" s="34"/>
      <c r="O42" s="34"/>
      <c r="W42" s="26"/>
      <c r="Y42" s="35" t="s">
        <v>31</v>
      </c>
    </row>
    <row r="43" spans="1:28" customFormat="1" ht="15" x14ac:dyDescent="0.25">
      <c r="A43" s="77" t="s">
        <v>51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36">
        <v>7686620</v>
      </c>
      <c r="M43" s="34"/>
      <c r="N43" s="34"/>
      <c r="O43" s="34"/>
      <c r="W43" s="26"/>
      <c r="Y43" s="35" t="s">
        <v>51</v>
      </c>
    </row>
    <row r="44" spans="1:28" customFormat="1" ht="15" x14ac:dyDescent="0.25">
      <c r="A44" s="77" t="s">
        <v>52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33">
        <v>4540980</v>
      </c>
      <c r="M44" s="34"/>
      <c r="N44" s="34"/>
      <c r="O44" s="34"/>
      <c r="AA44" s="35" t="s">
        <v>52</v>
      </c>
    </row>
    <row r="45" spans="1:28" customFormat="1" ht="15" x14ac:dyDescent="0.25">
      <c r="A45" s="77" t="s">
        <v>53</v>
      </c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33">
        <v>8637705</v>
      </c>
      <c r="M45" s="34"/>
      <c r="N45" s="34"/>
      <c r="O45" s="34"/>
      <c r="AA45" s="35" t="s">
        <v>53</v>
      </c>
    </row>
    <row r="46" spans="1:28" customFormat="1" ht="15" x14ac:dyDescent="0.25">
      <c r="A46" s="77" t="s">
        <v>54</v>
      </c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34"/>
      <c r="M46" s="34"/>
      <c r="N46" s="34"/>
      <c r="O46" s="34"/>
      <c r="AA46" s="35" t="s">
        <v>54</v>
      </c>
    </row>
    <row r="47" spans="1:28" customFormat="1" ht="15" x14ac:dyDescent="0.25">
      <c r="A47" s="80" t="s">
        <v>55</v>
      </c>
      <c r="B47" s="80"/>
      <c r="C47" s="80"/>
      <c r="D47" s="80"/>
      <c r="E47" s="80"/>
      <c r="F47" s="80"/>
      <c r="G47" s="80"/>
      <c r="H47" s="80"/>
      <c r="I47" s="80"/>
      <c r="J47" s="80"/>
      <c r="K47" s="80"/>
      <c r="L47" s="31"/>
      <c r="M47" s="31"/>
      <c r="N47" s="31"/>
      <c r="O47" s="31"/>
      <c r="AA47" s="35"/>
      <c r="AB47" s="2" t="s">
        <v>55</v>
      </c>
    </row>
    <row r="48" spans="1:28" customFormat="1" ht="15" x14ac:dyDescent="0.25">
      <c r="A48" s="80" t="s">
        <v>56</v>
      </c>
      <c r="B48" s="80"/>
      <c r="C48" s="80"/>
      <c r="D48" s="80"/>
      <c r="E48" s="80"/>
      <c r="F48" s="80"/>
      <c r="G48" s="80"/>
      <c r="H48" s="80"/>
      <c r="I48" s="80"/>
      <c r="J48" s="80"/>
      <c r="K48" s="80"/>
      <c r="L48" s="32">
        <v>4540980</v>
      </c>
      <c r="M48" s="31"/>
      <c r="N48" s="31"/>
      <c r="O48" s="31"/>
      <c r="AA48" s="35"/>
      <c r="AB48" s="2" t="s">
        <v>56</v>
      </c>
    </row>
    <row r="49" spans="1:28" customFormat="1" ht="15" x14ac:dyDescent="0.25">
      <c r="A49" s="80" t="s">
        <v>57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32">
        <v>4849767</v>
      </c>
      <c r="M49" s="31"/>
      <c r="N49" s="31"/>
      <c r="O49" s="31"/>
      <c r="AA49" s="35"/>
      <c r="AB49" s="2" t="s">
        <v>57</v>
      </c>
    </row>
    <row r="50" spans="1:28" customFormat="1" ht="15" x14ac:dyDescent="0.25">
      <c r="A50" s="80" t="s">
        <v>58</v>
      </c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32">
        <v>5126204</v>
      </c>
      <c r="M50" s="31"/>
      <c r="N50" s="31"/>
      <c r="O50" s="31"/>
      <c r="AA50" s="35"/>
      <c r="AB50" s="2" t="s">
        <v>58</v>
      </c>
    </row>
    <row r="51" spans="1:28" customFormat="1" ht="15" x14ac:dyDescent="0.25">
      <c r="A51" s="80" t="s">
        <v>59</v>
      </c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32">
        <v>5392767</v>
      </c>
      <c r="M51" s="31"/>
      <c r="N51" s="31"/>
      <c r="O51" s="31"/>
      <c r="AA51" s="35"/>
      <c r="AB51" s="2" t="s">
        <v>59</v>
      </c>
    </row>
    <row r="52" spans="1:28" customFormat="1" ht="15" x14ac:dyDescent="0.25">
      <c r="A52" s="80" t="s">
        <v>60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32">
        <v>6180111</v>
      </c>
      <c r="M52" s="31"/>
      <c r="N52" s="31"/>
      <c r="O52" s="31"/>
      <c r="AA52" s="35"/>
      <c r="AB52" s="2" t="s">
        <v>60</v>
      </c>
    </row>
    <row r="53" spans="1:28" customFormat="1" ht="15" x14ac:dyDescent="0.25">
      <c r="A53" s="80" t="s">
        <v>61</v>
      </c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32">
        <v>6538557</v>
      </c>
      <c r="M53" s="31"/>
      <c r="N53" s="31"/>
      <c r="O53" s="31"/>
      <c r="AA53" s="35"/>
      <c r="AB53" s="2" t="s">
        <v>61</v>
      </c>
    </row>
    <row r="54" spans="1:28" customFormat="1" ht="15" x14ac:dyDescent="0.25">
      <c r="A54" s="80" t="s">
        <v>62</v>
      </c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32">
        <v>6885101</v>
      </c>
      <c r="M54" s="31"/>
      <c r="N54" s="31"/>
      <c r="O54" s="31"/>
      <c r="AA54" s="35"/>
      <c r="AB54" s="2" t="s">
        <v>62</v>
      </c>
    </row>
    <row r="55" spans="1:28" customFormat="1" ht="15" x14ac:dyDescent="0.25">
      <c r="A55" s="80" t="s">
        <v>63</v>
      </c>
      <c r="B55" s="80"/>
      <c r="C55" s="80"/>
      <c r="D55" s="80"/>
      <c r="E55" s="80"/>
      <c r="F55" s="80"/>
      <c r="G55" s="80"/>
      <c r="H55" s="80"/>
      <c r="I55" s="80"/>
      <c r="J55" s="80"/>
      <c r="K55" s="80"/>
      <c r="L55" s="32">
        <v>7215586</v>
      </c>
      <c r="M55" s="31"/>
      <c r="N55" s="31"/>
      <c r="O55" s="31"/>
      <c r="AA55" s="35"/>
      <c r="AB55" s="2" t="s">
        <v>63</v>
      </c>
    </row>
    <row r="56" spans="1:28" customFormat="1" ht="15" x14ac:dyDescent="0.25">
      <c r="A56" s="80" t="s">
        <v>64</v>
      </c>
      <c r="B56" s="80"/>
      <c r="C56" s="80"/>
      <c r="D56" s="80"/>
      <c r="E56" s="80"/>
      <c r="F56" s="80"/>
      <c r="G56" s="80"/>
      <c r="H56" s="80"/>
      <c r="I56" s="80"/>
      <c r="J56" s="80"/>
      <c r="K56" s="80"/>
      <c r="L56" s="32">
        <v>7547503</v>
      </c>
      <c r="M56" s="31"/>
      <c r="N56" s="31"/>
      <c r="O56" s="31"/>
      <c r="AA56" s="35"/>
      <c r="AB56" s="2" t="s">
        <v>64</v>
      </c>
    </row>
    <row r="57" spans="1:28" customFormat="1" ht="15" x14ac:dyDescent="0.25">
      <c r="A57" s="80" t="s">
        <v>65</v>
      </c>
      <c r="B57" s="80"/>
      <c r="C57" s="80"/>
      <c r="D57" s="80"/>
      <c r="E57" s="80"/>
      <c r="F57" s="80"/>
      <c r="G57" s="80"/>
      <c r="H57" s="80"/>
      <c r="I57" s="80"/>
      <c r="J57" s="80"/>
      <c r="K57" s="80"/>
      <c r="L57" s="32">
        <v>7894688</v>
      </c>
      <c r="M57" s="31"/>
      <c r="N57" s="31"/>
      <c r="O57" s="31"/>
      <c r="AA57" s="35"/>
      <c r="AB57" s="2" t="s">
        <v>65</v>
      </c>
    </row>
    <row r="58" spans="1:28" customFormat="1" ht="15" x14ac:dyDescent="0.25">
      <c r="A58" s="80" t="s">
        <v>66</v>
      </c>
      <c r="B58" s="80"/>
      <c r="C58" s="80"/>
      <c r="D58" s="80"/>
      <c r="E58" s="80"/>
      <c r="F58" s="80"/>
      <c r="G58" s="80"/>
      <c r="H58" s="80"/>
      <c r="I58" s="80"/>
      <c r="J58" s="80"/>
      <c r="K58" s="80"/>
      <c r="L58" s="32">
        <v>8257844</v>
      </c>
      <c r="M58" s="31"/>
      <c r="N58" s="31"/>
      <c r="O58" s="31"/>
      <c r="AA58" s="35"/>
      <c r="AB58" s="2" t="s">
        <v>66</v>
      </c>
    </row>
    <row r="59" spans="1:28" customFormat="1" ht="15" x14ac:dyDescent="0.25">
      <c r="A59" s="80" t="s">
        <v>67</v>
      </c>
      <c r="B59" s="80"/>
      <c r="C59" s="80"/>
      <c r="D59" s="80"/>
      <c r="E59" s="80"/>
      <c r="F59" s="80"/>
      <c r="G59" s="80"/>
      <c r="H59" s="80"/>
      <c r="I59" s="80"/>
      <c r="J59" s="80"/>
      <c r="K59" s="80"/>
      <c r="L59" s="32">
        <v>8637705</v>
      </c>
      <c r="M59" s="31"/>
      <c r="N59" s="31"/>
      <c r="O59" s="31"/>
      <c r="AA59" s="35"/>
      <c r="AB59" s="2" t="s">
        <v>67</v>
      </c>
    </row>
    <row r="60" spans="1:28" customFormat="1" ht="15" x14ac:dyDescent="0.25">
      <c r="A60" s="84" t="s">
        <v>77</v>
      </c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31"/>
      <c r="M60" s="31"/>
      <c r="N60" s="31"/>
      <c r="O60" s="31"/>
      <c r="AA60" s="35"/>
      <c r="AB60" s="2" t="s">
        <v>68</v>
      </c>
    </row>
    <row r="61" spans="1:28" customFormat="1" ht="15" x14ac:dyDescent="0.25">
      <c r="A61" s="84" t="s">
        <v>78</v>
      </c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41">
        <f>L32</f>
        <v>951083</v>
      </c>
      <c r="M61" s="31"/>
      <c r="N61" s="31"/>
      <c r="O61" s="31"/>
      <c r="AA61" s="35"/>
      <c r="AB61" s="2" t="s">
        <v>69</v>
      </c>
    </row>
    <row r="62" spans="1:28" customFormat="1" ht="15" x14ac:dyDescent="0.25">
      <c r="A62" s="84" t="s">
        <v>79</v>
      </c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32">
        <f>(L59-L61)*0.7</f>
        <v>5380635.3999999994</v>
      </c>
      <c r="M62" s="31"/>
      <c r="N62" s="31"/>
      <c r="O62" s="31"/>
      <c r="AA62" s="35"/>
      <c r="AB62" s="2" t="s">
        <v>70</v>
      </c>
    </row>
    <row r="63" spans="1:28" customFormat="1" ht="15" x14ac:dyDescent="0.25">
      <c r="A63" s="84" t="s">
        <v>80</v>
      </c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32">
        <f>(L59-L61)*0.3</f>
        <v>2305986.6</v>
      </c>
      <c r="M63" s="31"/>
      <c r="N63" s="31"/>
      <c r="O63" s="31"/>
      <c r="AA63" s="35"/>
      <c r="AB63" s="2" t="s">
        <v>71</v>
      </c>
    </row>
    <row r="64" spans="1:28" customFormat="1" ht="15" x14ac:dyDescent="0.25">
      <c r="A64" s="85" t="s">
        <v>81</v>
      </c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42">
        <f>L61+L62+L63</f>
        <v>8637705</v>
      </c>
      <c r="M64" s="31"/>
      <c r="N64" s="31"/>
      <c r="O64" s="31"/>
      <c r="AA64" s="35"/>
      <c r="AB64" s="2" t="s">
        <v>72</v>
      </c>
    </row>
    <row r="65" spans="1:29" customFormat="1" ht="15" x14ac:dyDescent="0.25">
      <c r="A65" s="80" t="s">
        <v>73</v>
      </c>
      <c r="B65" s="80"/>
      <c r="C65" s="80"/>
      <c r="D65" s="80"/>
      <c r="E65" s="80"/>
      <c r="F65" s="80"/>
      <c r="G65" s="80"/>
      <c r="H65" s="80"/>
      <c r="I65" s="80"/>
      <c r="J65" s="80"/>
      <c r="K65" s="80"/>
      <c r="L65" s="30">
        <v>1727541</v>
      </c>
      <c r="M65" s="31"/>
      <c r="N65" s="31"/>
      <c r="O65" s="31"/>
      <c r="AA65" s="35"/>
      <c r="AB65" s="2" t="s">
        <v>73</v>
      </c>
    </row>
    <row r="66" spans="1:29" customFormat="1" ht="15" x14ac:dyDescent="0.25">
      <c r="A66" s="77" t="s">
        <v>74</v>
      </c>
      <c r="B66" s="77"/>
      <c r="C66" s="77"/>
      <c r="D66" s="77"/>
      <c r="E66" s="77"/>
      <c r="F66" s="77"/>
      <c r="G66" s="77"/>
      <c r="H66" s="77"/>
      <c r="I66" s="77"/>
      <c r="J66" s="77"/>
      <c r="K66" s="77"/>
      <c r="L66" s="36">
        <v>10365246</v>
      </c>
      <c r="M66" s="34"/>
      <c r="N66" s="34"/>
      <c r="O66" s="31"/>
      <c r="AA66" s="35"/>
      <c r="AC66" s="35" t="s">
        <v>74</v>
      </c>
    </row>
    <row r="67" spans="1:29" customFormat="1" ht="29.25" customHeight="1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8" spans="1:29" s="10" customFormat="1" ht="12.75" customHeight="1" x14ac:dyDescent="0.25">
      <c r="A68" s="81" t="s">
        <v>88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/>
      <c r="Q68"/>
      <c r="R68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</row>
    <row r="69" spans="1:29" s="10" customFormat="1" ht="12.75" customHeight="1" x14ac:dyDescent="0.25">
      <c r="A69" s="82" t="s">
        <v>75</v>
      </c>
      <c r="B69" s="82"/>
      <c r="C69" s="82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/>
      <c r="Q69"/>
      <c r="R6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</row>
    <row r="70" spans="1:29" s="10" customFormat="1" ht="13.5" customHeight="1" x14ac:dyDescent="0.25">
      <c r="A70" s="7"/>
      <c r="B70" s="7"/>
      <c r="C70" s="7"/>
      <c r="D70" s="7"/>
      <c r="E70" s="7"/>
      <c r="F70" s="7"/>
      <c r="G70" s="7"/>
      <c r="H70" s="39"/>
      <c r="I70" s="40"/>
      <c r="J70" s="40"/>
      <c r="K70" s="40"/>
      <c r="L70" s="7"/>
      <c r="M70" s="7"/>
      <c r="N70" s="7"/>
      <c r="O70" s="7"/>
      <c r="P70"/>
      <c r="Q70"/>
      <c r="R7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</row>
    <row r="71" spans="1:29" s="10" customFormat="1" ht="12.75" customHeight="1" x14ac:dyDescent="0.25">
      <c r="A71" s="81" t="s">
        <v>89</v>
      </c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  <c r="P71"/>
      <c r="Q71"/>
      <c r="R7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</row>
    <row r="72" spans="1:29" s="10" customFormat="1" ht="12.75" customHeight="1" x14ac:dyDescent="0.25">
      <c r="A72" s="82" t="s">
        <v>75</v>
      </c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/>
      <c r="Q72"/>
      <c r="R7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</row>
    <row r="73" spans="1:29" s="10" customFormat="1" ht="13.5" customHeight="1" x14ac:dyDescent="0.25">
      <c r="A73" s="7"/>
      <c r="B73" s="7"/>
      <c r="C73" s="7"/>
      <c r="D73" s="7"/>
      <c r="E73" s="7"/>
      <c r="F73" s="7"/>
      <c r="G73" s="7"/>
      <c r="H73" s="39"/>
      <c r="I73" s="40"/>
      <c r="J73" s="40"/>
      <c r="K73" s="40"/>
      <c r="L73" s="7"/>
      <c r="M73" s="7"/>
      <c r="N73" s="7"/>
      <c r="O73" s="7"/>
      <c r="P73"/>
      <c r="Q73"/>
      <c r="R7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</row>
    <row r="74" spans="1:29" customFormat="1" ht="15" x14ac:dyDescent="0.25">
      <c r="A74" s="6"/>
      <c r="B74" s="6"/>
      <c r="C74" s="6"/>
      <c r="D74" s="6"/>
      <c r="E74" s="6"/>
      <c r="F74" s="6"/>
      <c r="G74" s="6"/>
      <c r="H74" s="7"/>
      <c r="I74" s="83"/>
      <c r="J74" s="83"/>
      <c r="K74" s="83"/>
      <c r="L74" s="6"/>
      <c r="M74" s="6"/>
      <c r="N74" s="6"/>
      <c r="O74" s="6"/>
    </row>
  </sheetData>
  <mergeCells count="71">
    <mergeCell ref="A71:O71"/>
    <mergeCell ref="A72:O72"/>
    <mergeCell ref="I74:K74"/>
    <mergeCell ref="A60:K60"/>
    <mergeCell ref="A61:K61"/>
    <mergeCell ref="A62:K62"/>
    <mergeCell ref="A63:K63"/>
    <mergeCell ref="A64:K64"/>
    <mergeCell ref="A68:O68"/>
    <mergeCell ref="A69:O69"/>
    <mergeCell ref="A65:K65"/>
    <mergeCell ref="A66:K66"/>
    <mergeCell ref="A58:K58"/>
    <mergeCell ref="A59:K59"/>
    <mergeCell ref="A53:K53"/>
    <mergeCell ref="A54:K54"/>
    <mergeCell ref="A55:K55"/>
    <mergeCell ref="A56:K56"/>
    <mergeCell ref="A57:K57"/>
    <mergeCell ref="A48:K48"/>
    <mergeCell ref="A49:K49"/>
    <mergeCell ref="A50:K50"/>
    <mergeCell ref="A51:K51"/>
    <mergeCell ref="A52:K52"/>
    <mergeCell ref="A43:K43"/>
    <mergeCell ref="A44:K44"/>
    <mergeCell ref="A45:K45"/>
    <mergeCell ref="A46:K46"/>
    <mergeCell ref="A47:K47"/>
    <mergeCell ref="C38:O38"/>
    <mergeCell ref="C39:E39"/>
    <mergeCell ref="C40:O40"/>
    <mergeCell ref="A41:K41"/>
    <mergeCell ref="A42:K42"/>
    <mergeCell ref="A33:K33"/>
    <mergeCell ref="A34:O34"/>
    <mergeCell ref="C35:E35"/>
    <mergeCell ref="C36:O36"/>
    <mergeCell ref="C37:E37"/>
    <mergeCell ref="C28:E28"/>
    <mergeCell ref="A29:O29"/>
    <mergeCell ref="C30:E30"/>
    <mergeCell ref="A31:K31"/>
    <mergeCell ref="A32:K32"/>
    <mergeCell ref="A15:O15"/>
    <mergeCell ref="C16:G16"/>
    <mergeCell ref="F22:O22"/>
    <mergeCell ref="A25:A27"/>
    <mergeCell ref="B25:B27"/>
    <mergeCell ref="C25:E27"/>
    <mergeCell ref="F25:F27"/>
    <mergeCell ref="G25:G27"/>
    <mergeCell ref="H25:K25"/>
    <mergeCell ref="L25:O25"/>
    <mergeCell ref="H26:H27"/>
    <mergeCell ref="I26:K26"/>
    <mergeCell ref="L26:L27"/>
    <mergeCell ref="M26:O26"/>
    <mergeCell ref="A9:O9"/>
    <mergeCell ref="A10:O10"/>
    <mergeCell ref="A12:O12"/>
    <mergeCell ref="A13:O13"/>
    <mergeCell ref="A14:O14"/>
    <mergeCell ref="A5:D5"/>
    <mergeCell ref="J5:N5"/>
    <mergeCell ref="J7:O7"/>
    <mergeCell ref="A2:O2"/>
    <mergeCell ref="A3:C3"/>
    <mergeCell ref="J3:N3"/>
    <mergeCell ref="A4:D4"/>
    <mergeCell ref="J4:N4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Реконструк ТП-ЦРСД зам тр</vt:lpstr>
      <vt:lpstr>'смета Реконструк ТП-ЦРСД зам тр'!Заголовки_для_печати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Aleksey.Dolgikh@evraz.com</cp:lastModifiedBy>
  <cp:lastPrinted>2024-02-26T07:52:20Z</cp:lastPrinted>
  <dcterms:created xsi:type="dcterms:W3CDTF">2020-09-30T08:50:27Z</dcterms:created>
  <dcterms:modified xsi:type="dcterms:W3CDTF">2024-02-26T07:52:24Z</dcterms:modified>
</cp:coreProperties>
</file>