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Exchange\00000258 - Технический отдел - НТФЕЭТ\Раскрытие информации\Раскрытие информации\на сайт еэт\ежемесячно\2024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31" i="4" l="1"/>
  <c r="J181" i="4"/>
  <c r="J180" i="4" l="1"/>
  <c r="J179" i="4" l="1"/>
  <c r="J178" i="4" l="1"/>
  <c r="J177" i="4" l="1"/>
  <c r="J176" i="4" l="1"/>
  <c r="J175" i="4" l="1"/>
  <c r="J174" i="4" l="1"/>
  <c r="J173" i="4" l="1"/>
  <c r="J172" i="4" l="1"/>
  <c r="J171" i="4" l="1"/>
  <c r="A174" i="4" l="1"/>
  <c r="A175" i="4"/>
  <c r="A176" i="4"/>
  <c r="A177" i="4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71" i="4"/>
  <c r="A172" i="4" s="1"/>
  <c r="A173" i="4" s="1"/>
  <c r="J170" i="4" l="1"/>
  <c r="J169" i="4"/>
  <c r="J168" i="4"/>
  <c r="J167" i="4"/>
  <c r="J166" i="4"/>
  <c r="J165" i="4"/>
  <c r="J164" i="4" l="1"/>
  <c r="J163" i="4"/>
  <c r="J162" i="4"/>
  <c r="J161" i="4" l="1"/>
  <c r="J160" i="4" l="1"/>
  <c r="J152" i="4" l="1"/>
  <c r="J159" i="4"/>
  <c r="J158" i="4" l="1"/>
  <c r="J155" i="4" l="1"/>
  <c r="J154" i="4"/>
  <c r="J139" i="4" l="1"/>
  <c r="J148" i="4"/>
  <c r="J141" i="4" l="1"/>
  <c r="J140" i="4"/>
  <c r="J138" i="4"/>
  <c r="J137" i="4"/>
  <c r="J136" i="4"/>
  <c r="J135" i="4"/>
  <c r="J134" i="4"/>
  <c r="J133" i="4"/>
  <c r="J132" i="4"/>
  <c r="J130" i="4"/>
  <c r="J129" i="4"/>
  <c r="J128" i="4"/>
  <c r="J127" i="4"/>
  <c r="J126" i="4"/>
  <c r="J125" i="4"/>
  <c r="J121" i="4"/>
  <c r="J119" i="4"/>
  <c r="J118" i="4"/>
  <c r="J116" i="4"/>
  <c r="J115" i="4"/>
  <c r="J112" i="4"/>
  <c r="J124" i="4"/>
  <c r="J111" i="4" l="1"/>
  <c r="J110" i="4"/>
  <c r="J109" i="4"/>
  <c r="J108" i="4"/>
  <c r="J107" i="4"/>
  <c r="J106" i="4"/>
  <c r="J120" i="4"/>
  <c r="J145" i="4"/>
  <c r="J144" i="4"/>
  <c r="J143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7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<sst xmlns="http://schemas.openxmlformats.org/spreadsheetml/2006/main" count="1003" uniqueCount="609">
  <si>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</si>
  <si>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</si>
  <si>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</si>
  <si>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</si>
  <si>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</si>
  <si>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</si>
  <si>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</si>
  <si>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</si>
  <si>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</si>
  <si>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</si>
  <si>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</si>
  <si>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</si>
  <si>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</si>
  <si>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</si>
  <si>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</si>
  <si>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</si>
  <si>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</si>
  <si>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</si>
  <si>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</si>
  <si>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</si>
  <si>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</si>
  <si>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</si>
  <si>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</si>
  <si>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</si>
  <si>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</si>
  <si>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</si>
  <si>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</si>
  <si>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</si>
  <si>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</si>
  <si>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</si>
  <si>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</si>
  <si>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</si>
  <si>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</si>
  <si>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</si>
  <si>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</si>
  <si>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</si>
  <si>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</si>
  <si>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</si>
  <si>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</si>
  <si>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</si>
  <si>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</si>
  <si>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</si>
  <si>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</si>
  <si>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</si>
  <si>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</si>
  <si>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</si>
  <si>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</si>
  <si>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</si>
  <si>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</si>
  <si>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</si>
  <si>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</si>
  <si>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</si>
  <si>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</si>
  <si>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</si>
  <si>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</si>
  <si>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</si>
  <si>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</si>
  <si>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</si>
  <si>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</si>
  <si>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</si>
  <si>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</si>
  <si>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</si>
  <si>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</si>
  <si>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</si>
  <si>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</si>
  <si>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</si>
  <si>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</si>
  <si>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</si>
  <si>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</si>
  <si>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</si>
  <si>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</si>
  <si>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</si>
  <si>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</si>
  <si>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</si>
  <si>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</si>
  <si>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</si>
  <si>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</si>
  <si>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</si>
  <si>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</si>
  <si>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</si>
  <si>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</si>
  <si>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</si>
  <si>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</si>
  <si>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</si>
  <si>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</si>
  <si>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</si>
  <si>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</si>
  <si>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</si>
  <si>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</si>
  <si>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</si>
  <si>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</si>
  <si>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</si>
  <si>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</si>
  <si>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</si>
  <si>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</si>
  <si>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</si>
  <si>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</si>
  <si>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</si>
  <si>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</si>
  <si>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</si>
  <si>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</si>
  <si>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</si>
  <si>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</si>
  <si>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</si>
  <si>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</si>
  <si>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</si>
  <si>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</si>
  <si>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</si>
  <si>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</si>
  <si>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</si>
  <si>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</si>
  <si>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</si>
  <si>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</si>
  <si>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</si>
  <si>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</si>
  <si>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</si>
  <si>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</si>
  <si>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</si>
  <si>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</si>
  <si>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</si>
  <si>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</si>
  <si>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</si>
  <si>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</si>
  <si>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</si>
  <si>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</si>
  <si>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</si>
  <si>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</si>
  <si>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</si>
  <si>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</si>
  <si>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</si>
  <si>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</si>
  <si>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</si>
  <si>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</si>
  <si>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</si>
  <si>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</si>
  <si>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</si>
  <si>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</si>
  <si>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</si>
  <si>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</si>
  <si>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</si>
  <si>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</si>
  <si>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</si>
  <si>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</si>
  <si>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</si>
  <si>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</si>
  <si>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</si>
  <si>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</si>
  <si>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</si>
  <si>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</si>
  <si>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</si>
  <si>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</si>
  <si>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</si>
  <si>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</si>
  <si>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</si>
  <si>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</si>
  <si>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</si>
  <si>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</si>
  <si>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</si>
  <si>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</si>
  <si>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</si>
  <si>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</si>
  <si>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</si>
  <si>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</si>
  <si>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</si>
  <si>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</si>
  <si>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</si>
  <si>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</si>
  <si>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</si>
  <si>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</si>
  <si>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</si>
  <si>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</si>
  <si>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</si>
  <si>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</si>
  <si>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</si>
  <si>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</si>
  <si>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</si>
  <si>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</si>
  <si>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</si>
  <si>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</si>
  <si>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</si>
  <si>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</si>
  <si>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</si>
  <si>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</si>
  <si>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</si>
  <si>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</si>
  <si>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</si>
  <si>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</si>
  <si>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</si>
  <si>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</si>
  <si>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</si>
  <si>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</si>
  <si>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</si>
  <si>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</si>
  <si>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</si>
  <si>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</si>
  <si>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</si>
  <si>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</si>
  <si>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</si>
  <si>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</si>
  <si>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</si>
  <si>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</si>
  <si>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</si>
  <si>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</si>
  <si>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</si>
  <si>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</si>
  <si>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</si>
  <si>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</si>
  <si>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</si>
  <si>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</si>
  <si>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</si>
  <si>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</si>
  <si>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</si>
  <si>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</si>
  <si>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</si>
  <si>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</si>
  <si>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</si>
  <si>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</si>
  <si>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</si>
  <si>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</si>
  <si>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</si>
  <si>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</si>
  <si>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</si>
  <si>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</si>
  <si>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</si>
  <si>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</si>
  <si>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</si>
  <si>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</si>
  <si>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</si>
  <si>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</si>
  <si>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</si>
  <si>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</si>
  <si>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</si>
  <si>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</si>
  <si>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</si>
  <si>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</si>
  <si>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</si>
  <si>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</si>
  <si>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</si>
  <si>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</si>
  <si>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</si>
  <si>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</si>
  <si>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</si>
  <si>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</si>
  <si>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</si>
  <si>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</si>
  <si>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</si>
  <si>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</si>
  <si>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</si>
  <si>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</si>
  <si>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</si>
  <si>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</si>
  <si>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</si>
  <si>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</si>
  <si>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</si>
  <si>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</si>
  <si>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</si>
  <si>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</si>
  <si>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</si>
  <si>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</si>
  <si>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</si>
  <si>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</si>
  <si>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</si>
  <si>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</si>
  <si>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</si>
  <si>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</si>
  <si>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</si>
  <si>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</si>
  <si>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</si>
  <si>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</si>
  <si>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</si>
  <si>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</si>
  <si>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</si>
  <si>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</si>
  <si>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</si>
  <si>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</si>
  <si>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</si>
  <si>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</si>
  <si>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</si>
  <si>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</si>
  <si>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</si>
  <si>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</si>
  <si>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</si>
  <si>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</si>
  <si>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</si>
  <si>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</si>
  <si>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</si>
  <si>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</si>
  <si>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</si>
  <si>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</si>
  <si>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</si>
  <si>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</si>
  <si>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</si>
  <si>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</si>
  <si>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</si>
  <si>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</si>
  <si>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</si>
  <si>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</si>
  <si>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</si>
  <si>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</si>
  <si>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</si>
  <si>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</si>
  <si>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</si>
  <si>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</si>
  <si>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</si>
  <si>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</si>
  <si>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</si>
  <si>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</si>
  <si>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</si>
  <si>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</si>
  <si>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</si>
  <si>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</si>
  <si>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</si>
  <si>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</si>
  <si>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</si>
  <si>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</si>
  <si>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</si>
  <si>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</si>
  <si>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</si>
  <si>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</si>
  <si>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</si>
  <si>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</si>
  <si>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</si>
  <si>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</si>
  <si>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</si>
  <si>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</si>
  <si>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</si>
  <si>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</si>
  <si>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</si>
  <si>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</si>
  <si>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</si>
  <si>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</si>
  <si>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</si>
  <si>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</si>
  <si>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</si>
  <si>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</si>
  <si>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</si>
  <si>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</si>
  <si>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</si>
  <si>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</si>
  <si>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</si>
  <si>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</si>
  <si>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</si>
  <si>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</si>
  <si>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</si>
  <si>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</si>
  <si>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</si>
  <si>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</si>
  <si>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</si>
  <si>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</si>
  <si>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</si>
  <si>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</si>
  <si>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</si>
  <si>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</si>
  <si>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</si>
  <si>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</si>
  <si>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</si>
  <si>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</si>
  <si>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</si>
  <si>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</si>
  <si>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</si>
  <si>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</si>
  <si>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</si>
  <si>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</si>
  <si>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</si>
  <si>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</si>
  <si>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</si>
  <si>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</si>
  <si>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</si>
  <si>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</si>
  <si>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</si>
  <si>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</si>
  <si>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</si>
  <si>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</si>
  <si>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</si>
  <si>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</si>
  <si>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</si>
  <si>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</si>
  <si>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</si>
  <si>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</si>
  <si>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</si>
  <si>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</si>
  <si>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</si>
  <si>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</si>
  <si>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</si>
  <si>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</si>
  <si>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</si>
  <si>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</si>
  <si>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</si>
  <si>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</si>
  <si>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</si>
  <si>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</si>
  <si>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</si>
  <si>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</si>
  <si>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</si>
  <si>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</si>
  <si>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</si>
  <si>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</si>
  <si>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</si>
  <si>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</si>
  <si>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</si>
  <si>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</si>
  <si>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</si>
  <si>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</si>
  <si>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</si>
  <si>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</si>
  <si>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</si>
  <si>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</si>
  <si>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</si>
  <si>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</si>
  <si>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</si>
  <si>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НТФ ЕЭТ 23Н-1-134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</si>
  <si>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</si>
  <si>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</si>
  <si>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</si>
  <si>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</si>
  <si>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</si>
  <si>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</si>
  <si>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</si>
  <si>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</si>
  <si>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</si>
  <si>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</si>
  <si>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</si>
  <si>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</si>
  <si>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</si>
  <si>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</si>
  <si>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</si>
  <si>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</si>
  <si>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</si>
  <si>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</si>
  <si>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</si>
  <si>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</si>
  <si>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</si>
  <si>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23Н-1-144</t>
  </si>
  <si>
    <t>НТФ ЕЭТ 23Н-1-145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</si>
  <si>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</si>
  <si>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</si>
  <si>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</si>
  <si>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</si>
  <si>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</si>
  <si>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</si>
  <si>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</si>
  <si>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</si>
  <si>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</si>
  <si>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</si>
  <si>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</si>
  <si>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</si>
  <si>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</si>
  <si>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</si>
  <si>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</si>
  <si>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</si>
  <si>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</si>
  <si>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</si>
  <si>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</si>
  <si>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</si>
  <si>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</si>
  <si>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</si>
  <si>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</si>
  <si>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</si>
  <si>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</si>
  <si>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</si>
  <si>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</si>
  <si>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</si>
  <si>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</si>
  <si>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</si>
  <si>
    <t>Фл Окунев А.Е.</t>
  </si>
  <si>
    <t>НТФ ЕЭТ 23Н-1-153</t>
  </si>
  <si>
    <t>Турдиев Д.Д.</t>
  </si>
  <si>
    <t>ТП-1025</t>
  </si>
  <si>
    <t>НТФ ЕЭТ 23Н-1-154</t>
  </si>
  <si>
    <t>ООО"Форманта-Энерго"</t>
  </si>
  <si>
    <t>ВУ 0,4кВ здание КНС</t>
  </si>
  <si>
    <t>ООО УГХ светофор</t>
  </si>
  <si>
    <t>0,23кВ светофорный обьект</t>
  </si>
  <si>
    <t>НТФ ЕЭТ 23Н-1-155</t>
  </si>
  <si>
    <t>НТФ ЕЭТ 23Н-1-156</t>
  </si>
  <si>
    <t>ВУ 0,4кВ жилой дом</t>
  </si>
  <si>
    <t>НТФ ЕЭТ 23Н-1-157</t>
  </si>
  <si>
    <t>ФЛ Филиппов Ю.Е.</t>
  </si>
  <si>
    <t>ФЛ Бушмакина О.А.</t>
  </si>
  <si>
    <t>ТП-361</t>
  </si>
  <si>
    <t>НТФ ЕЭТ 23Н-1-158</t>
  </si>
  <si>
    <t>11666.67</t>
  </si>
  <si>
    <t>ФЛ Поливанов С.А.</t>
  </si>
  <si>
    <t>ФЛ Александровский Э.В.</t>
  </si>
  <si>
    <t>ВУ 0,4кВ здание</t>
  </si>
  <si>
    <t>НТФ ЕЭТ 23Н-1-159</t>
  </si>
  <si>
    <t>НТФ ЕЭТ 23Н-1-160</t>
  </si>
  <si>
    <t>ФЛ Мясникова А.С.</t>
  </si>
  <si>
    <t>ТП-363</t>
  </si>
  <si>
    <t>НТФ ЕЭТ 23Н-1-161</t>
  </si>
  <si>
    <t>ФЛ Курбанов З.У.</t>
  </si>
  <si>
    <t>НТФ ЕЭТ 23Н-1-163</t>
  </si>
  <si>
    <t>ФЛ Нехай А.А.</t>
  </si>
  <si>
    <t>ТП-396</t>
  </si>
  <si>
    <t>ВУ 0,4кВ здание магазина</t>
  </si>
  <si>
    <t>НТФ ЕЭТ 23Н-1-164</t>
  </si>
  <si>
    <t>ФЛ Коцабов М.А.</t>
  </si>
  <si>
    <t>ТП-304</t>
  </si>
  <si>
    <t>НТФ ЕЭТ 23Н-1-165</t>
  </si>
  <si>
    <t>ФЛ Тюльканов В.Е.</t>
  </si>
  <si>
    <t>ФЛ Айтбаева Н.Ф.</t>
  </si>
  <si>
    <t>ФЛ Киречек С.В.</t>
  </si>
  <si>
    <t>ФЛ Пшегоцкий А.А.</t>
  </si>
  <si>
    <t>ФЛ Щербинин А.С.</t>
  </si>
  <si>
    <t>ФЛ Серебряков И.В.</t>
  </si>
  <si>
    <t>ФЛ Русских В.П.</t>
  </si>
  <si>
    <t>№НТФ ЕЭТ 23Н-1-166</t>
  </si>
  <si>
    <t>№НТФ ЕЭТ 23Н-1-167</t>
  </si>
  <si>
    <t>№НТФ ЕЭТ 23Н-1-168</t>
  </si>
  <si>
    <t>№НТФ ЕЭТ 23Н-1-169</t>
  </si>
  <si>
    <t>№НТФ ЕЭТ 23Н-1-170</t>
  </si>
  <si>
    <t>№НТФ ЕЭТ 23Н-1-171</t>
  </si>
  <si>
    <t>№НТФ ЕЭТ 23Н-1-172</t>
  </si>
  <si>
    <t>№НТФ ЕЭТ 23Н-1-173</t>
  </si>
  <si>
    <t>№НТФ ЕЭТ 23Н-1-174</t>
  </si>
  <si>
    <t>№НТФ ЕЭТ 23Н-1-175</t>
  </si>
  <si>
    <t xml:space="preserve"> МУ УГХ  п.Именновский</t>
  </si>
  <si>
    <t>ВУ 0,23 кВ гараж</t>
  </si>
  <si>
    <t>ПС-110кВ ПС-16</t>
  </si>
  <si>
    <t>КВЛ 6 кВ ,ТП- 6/0,4</t>
  </si>
  <si>
    <t xml:space="preserve"> ООО "Строительный Холдинг ЕНКО" Лед.Дворец</t>
  </si>
  <si>
    <t>ТП-1636</t>
  </si>
  <si>
    <t>ВУ 0,4 кВ стройки Ледовый дворец</t>
  </si>
  <si>
    <t>ТП-1614</t>
  </si>
  <si>
    <t>ВУ 0,4 кВ здания</t>
  </si>
  <si>
    <t>ООО "ПЭК"</t>
  </si>
  <si>
    <t>ВРУ 0,23 кВ передвижного обьекта</t>
  </si>
  <si>
    <t>ВУ 0,4 кВ участок</t>
  </si>
  <si>
    <t>ФЛ Шилов В.М.</t>
  </si>
  <si>
    <t>ФЛ Кузьмичев А.А.</t>
  </si>
  <si>
    <t xml:space="preserve">ФЛ Пшегоцкий А.А. </t>
  </si>
  <si>
    <t>ООО "НСМЗ"</t>
  </si>
  <si>
    <t>ПС Нижняя</t>
  </si>
  <si>
    <t>№НТФ ЕЭТ 23Н-1-176</t>
  </si>
  <si>
    <t>ЛЭП 6 кВ</t>
  </si>
  <si>
    <t>№НТФ ЕЭТ 23Н-1-177</t>
  </si>
  <si>
    <t>Долгих А.Н.</t>
  </si>
  <si>
    <t>17.01.204</t>
  </si>
  <si>
    <t>Серебряков И.В.</t>
  </si>
  <si>
    <t>Зарапина Е.Л.</t>
  </si>
  <si>
    <t>Матяж А.А.</t>
  </si>
  <si>
    <t>Тельцына С.А.</t>
  </si>
  <si>
    <t>Кузнецов В.В.</t>
  </si>
  <si>
    <t>Рыжков И.В.</t>
  </si>
  <si>
    <t>Рыжкова Н.С.</t>
  </si>
  <si>
    <t>Преловский В.А,</t>
  </si>
  <si>
    <t>Белова Н.В.</t>
  </si>
  <si>
    <t>Попова Ю.Н.</t>
  </si>
  <si>
    <t>Самохвалов И.А.</t>
  </si>
  <si>
    <t>Утузиков А.А.</t>
  </si>
  <si>
    <t>Солдатова М.В.</t>
  </si>
  <si>
    <t>Баженова Н.В.</t>
  </si>
  <si>
    <t>ТП-384</t>
  </si>
  <si>
    <t>ВРУ 0,23 кВ Неилого помещения</t>
  </si>
  <si>
    <t>№НТФ ЕЭТ 23Н-1-178</t>
  </si>
  <si>
    <t>№НТФ ЕЭТ 23Н-1-179</t>
  </si>
  <si>
    <t>ВУ 0,23 садовый дом</t>
  </si>
  <si>
    <t>ТП 1611</t>
  </si>
  <si>
    <t>ВУ 0,4 садовый дом</t>
  </si>
  <si>
    <t>№НТФ ЕЭТ 23Н-1-180</t>
  </si>
  <si>
    <t>ТП-1605 (ТП-1603)</t>
  </si>
  <si>
    <t>№НТФ ЕЭТ 23Н-1-181</t>
  </si>
  <si>
    <t>№НТФ ЕЭТ 23Н-1-182</t>
  </si>
  <si>
    <t>№НТФ ЕЭТ 23Н-1-183</t>
  </si>
  <si>
    <t>№НТФ ЕЭТ 23Н-1-184</t>
  </si>
  <si>
    <t>ТП-1602</t>
  </si>
  <si>
    <t xml:space="preserve">№НТФ ЕЭТ 23Н-1-185 </t>
  </si>
  <si>
    <t>№НТФ ЕЭТ 23Н-1-186</t>
  </si>
  <si>
    <t>ВУ 0,23 гаража</t>
  </si>
  <si>
    <t>№НТФ ЕЭТ 23Н-1-187</t>
  </si>
  <si>
    <t xml:space="preserve"> ВУ 0,4 кВ Бани</t>
  </si>
  <si>
    <t>№НТФ ЕЭТ 23Н-1-188</t>
  </si>
  <si>
    <t>№НТФ ЕЭТ 23Н-1-189</t>
  </si>
  <si>
    <t>№НТФ ЕЭТ 23Н-1-190</t>
  </si>
  <si>
    <t>№НТФ ЕЭТ 23Н-1-191</t>
  </si>
  <si>
    <t>ТП-1611</t>
  </si>
  <si>
    <t xml:space="preserve"> ВУ 0,4 кВ жилого дома</t>
  </si>
  <si>
    <t>№НТФ ЕЭТ 23Н-1-192</t>
  </si>
  <si>
    <t>№НТФ ЕЭТ 23Н-1-193</t>
  </si>
  <si>
    <t>03.02.2024-</t>
  </si>
  <si>
    <t>№НТФ ЕЭТ 23Н-1-194</t>
  </si>
  <si>
    <t>№НТФ ЕЭТ 23Н-1-195</t>
  </si>
  <si>
    <t>№НТФ ЕЭТ 23Н-1-196</t>
  </si>
  <si>
    <t>№НТФ ЕЭТ 23Н-1-197</t>
  </si>
  <si>
    <t>№НТФ ЕЭТ 23Н-1-198</t>
  </si>
  <si>
    <t>№НТФ ЕЭТ 23Н-1-199</t>
  </si>
  <si>
    <t>№НТФ ЕЭТ 23Н-1-200</t>
  </si>
  <si>
    <t>№НТФ ЕЭТ 23Н-1-201</t>
  </si>
  <si>
    <t>№НТФ ЕЭТ 23Н-1-202</t>
  </si>
  <si>
    <t>№НТФ ЕЭТ 23Н-1-203</t>
  </si>
  <si>
    <t>№НТФ ЕЭТ 23Н-1-204</t>
  </si>
  <si>
    <t>Вотинцева А.Ю.</t>
  </si>
  <si>
    <t>ТП-1601</t>
  </si>
  <si>
    <t>Изместьева Ю.В.</t>
  </si>
  <si>
    <t>Граблин Н.М.</t>
  </si>
  <si>
    <t>Анферов С.А.</t>
  </si>
  <si>
    <t>Медведев Э.А.</t>
  </si>
  <si>
    <t>Гусельников И.А.</t>
  </si>
  <si>
    <t>Кузьминых А.В.</t>
  </si>
  <si>
    <t>Рандин Д.С.</t>
  </si>
  <si>
    <t>Погудин А.В.</t>
  </si>
  <si>
    <t>Гнусина С.В.</t>
  </si>
  <si>
    <t>Мурашов А.А.</t>
  </si>
  <si>
    <t xml:space="preserve"> ВУ 0,4 кВ  нежилого дома</t>
  </si>
  <si>
    <t>ТП-1607</t>
  </si>
  <si>
    <t>ВУ 0,4 кВ гараж</t>
  </si>
  <si>
    <t>ВУ 0,23 кВ садовый</t>
  </si>
  <si>
    <t>0,4 кВ здание магазина</t>
  </si>
  <si>
    <t>ВУ 0,4 кВ бокса для автотранспорта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</si>
</sst>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7" fillId="0" borderId="1" xfId="0" applyFont="1" applyBorder="1"/>
    <xf numFmtId="14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7"/>
  <sheetViews>
    <sheetView tabSelected="1" zoomScale="55" zoomScaleNormal="55" zoomScaleSheetLayoutView="70" workbookViewId="0">
      <pane ySplit="2" topLeftCell="A136" activePane="bottomLeft" state="frozen"/>
      <selection pane="bottomLeft" activeCell="E138" sqref="E138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9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8">
        <f>A4+1</f>
        <v>2</v>
      </c>
      <c r="B5" s="8" t="s">
        <v>24</v>
      </c>
      <c r="C5" s="5" t="s">
        <v>25</v>
      </c>
      <c r="D5" s="5" t="s">
        <v>26</v>
      </c>
      <c r="E5" s="8">
        <v>85000</v>
      </c>
      <c r="F5" s="17" t="s">
        <v>29</v>
      </c>
      <c r="G5" s="11" t="s">
        <v>27</v>
      </c>
      <c r="H5" s="12">
        <v>16649</v>
      </c>
      <c r="I5" s="19" t="s">
        <v>28</v>
      </c>
      <c r="J5" s="27" t="str">
        <f t="shared" ref="J5:J6" si="0">IF(N5&lt;&gt;"","закрыт","действующий")</f>
        <v>действующий</v>
      </c>
      <c r="K5" s="10">
        <v>44824</v>
      </c>
      <c r="L5" s="10"/>
      <c r="M5" s="27"/>
      <c r="N5" s="25"/>
      <c r="O5" s="28"/>
      <c r="P5" s="26"/>
    </row>
    <row r="6" spans="1:19" ht="47.25" x14ac:dyDescent="0.25">
      <c r="A6" s="18">
        <f t="shared" ref="A6:A69" si="1">A5+1</f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7" t="s">
        <v>33</v>
      </c>
      <c r="H6" s="16">
        <v>16649</v>
      </c>
      <c r="I6" s="19" t="s">
        <v>18</v>
      </c>
      <c r="J6" s="27" t="str">
        <f t="shared" si="0"/>
        <v>закрыт</v>
      </c>
      <c r="K6" s="10">
        <v>45287</v>
      </c>
      <c r="L6" s="10">
        <v>44971</v>
      </c>
      <c r="M6" s="27">
        <v>44988</v>
      </c>
      <c r="N6" s="27">
        <v>45257</v>
      </c>
      <c r="O6" s="25"/>
      <c r="P6" s="27">
        <v>45257</v>
      </c>
    </row>
    <row r="7" spans="1:19" ht="47.25" x14ac:dyDescent="0.25">
      <c r="A7" s="18">
        <f t="shared" si="1"/>
        <v>4</v>
      </c>
      <c r="B7" s="18" t="s">
        <v>24</v>
      </c>
      <c r="C7" s="5" t="s">
        <v>35</v>
      </c>
      <c r="D7" s="5" t="s">
        <v>36</v>
      </c>
      <c r="E7" s="18">
        <v>2500</v>
      </c>
      <c r="F7" s="17" t="s">
        <v>37</v>
      </c>
      <c r="G7" s="17" t="s">
        <v>38</v>
      </c>
      <c r="H7" s="16">
        <v>17744</v>
      </c>
      <c r="I7" s="19" t="s">
        <v>18</v>
      </c>
      <c r="J7" s="17" t="str">
        <f t="shared" ref="J7:J8" si="2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8">
        <f t="shared" si="1"/>
        <v>5</v>
      </c>
      <c r="B8" s="18" t="s">
        <v>24</v>
      </c>
      <c r="C8" s="5" t="s">
        <v>39</v>
      </c>
      <c r="D8" s="5" t="s">
        <v>40</v>
      </c>
      <c r="E8" s="18">
        <v>16000</v>
      </c>
      <c r="F8" s="17" t="s">
        <v>41</v>
      </c>
      <c r="G8" s="17" t="s">
        <v>42</v>
      </c>
      <c r="H8" s="16">
        <v>17843</v>
      </c>
      <c r="I8" s="19" t="s">
        <v>18</v>
      </c>
      <c r="J8" s="17" t="str">
        <f t="shared" si="2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8">
        <f t="shared" si="1"/>
        <v>6</v>
      </c>
      <c r="B9" s="18" t="s">
        <v>43</v>
      </c>
      <c r="C9" s="5" t="s">
        <v>20</v>
      </c>
      <c r="D9" s="5" t="s">
        <v>44</v>
      </c>
      <c r="E9" s="18">
        <v>9000</v>
      </c>
      <c r="F9" s="17" t="s">
        <v>45</v>
      </c>
      <c r="G9" s="17" t="s">
        <v>46</v>
      </c>
      <c r="H9" s="16">
        <v>449649.66</v>
      </c>
      <c r="I9" s="19" t="s">
        <v>18</v>
      </c>
      <c r="J9" s="17" t="str">
        <f t="shared" ref="J9:J11" si="3">IF(N9&lt;&gt;"","закрыт","действующий")</f>
        <v>действующий</v>
      </c>
      <c r="K9" s="10">
        <v>45431</v>
      </c>
      <c r="L9" s="10">
        <v>45120</v>
      </c>
      <c r="M9" s="10">
        <v>45198</v>
      </c>
      <c r="N9" s="6"/>
      <c r="O9" s="2"/>
      <c r="P9" s="5"/>
    </row>
    <row r="10" spans="1:19" ht="135" x14ac:dyDescent="0.25">
      <c r="A10" s="18">
        <f t="shared" si="1"/>
        <v>7</v>
      </c>
      <c r="B10" s="18" t="s">
        <v>47</v>
      </c>
      <c r="C10" s="5" t="s">
        <v>20</v>
      </c>
      <c r="D10" s="5" t="s">
        <v>48</v>
      </c>
      <c r="E10" s="18">
        <v>88</v>
      </c>
      <c r="F10" s="17" t="s">
        <v>49</v>
      </c>
      <c r="G10" s="17" t="s">
        <v>50</v>
      </c>
      <c r="H10" s="16">
        <v>48236</v>
      </c>
      <c r="I10" s="19" t="s">
        <v>51</v>
      </c>
      <c r="J10" s="17" t="str">
        <f t="shared" ref="J10" si="4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8">
        <f t="shared" si="1"/>
        <v>8</v>
      </c>
      <c r="B11" s="18" t="s">
        <v>52</v>
      </c>
      <c r="C11" s="5" t="s">
        <v>92</v>
      </c>
      <c r="D11" s="5" t="s">
        <v>55</v>
      </c>
      <c r="E11" s="18">
        <v>2</v>
      </c>
      <c r="F11" s="17" t="s">
        <v>103</v>
      </c>
      <c r="G11" s="17" t="s">
        <v>53</v>
      </c>
      <c r="H11" s="16">
        <v>11666.67</v>
      </c>
      <c r="I11" s="19" t="s">
        <v>54</v>
      </c>
      <c r="J11" s="17" t="str">
        <f t="shared" si="3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8">
        <f t="shared" si="1"/>
        <v>9</v>
      </c>
      <c r="B12" s="18" t="s">
        <v>56</v>
      </c>
      <c r="C12" s="5" t="s">
        <v>92</v>
      </c>
      <c r="D12" s="5" t="s">
        <v>55</v>
      </c>
      <c r="E12" s="18">
        <v>5</v>
      </c>
      <c r="F12" s="17" t="s">
        <v>104</v>
      </c>
      <c r="G12" s="17" t="s">
        <v>57</v>
      </c>
      <c r="H12" s="16">
        <v>28161</v>
      </c>
      <c r="I12" s="19" t="s">
        <v>54</v>
      </c>
      <c r="J12" s="17" t="str">
        <f t="shared" ref="J12" si="5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8">
        <f t="shared" si="1"/>
        <v>10</v>
      </c>
      <c r="B13" s="18" t="s">
        <v>58</v>
      </c>
      <c r="C13" s="5" t="s">
        <v>99</v>
      </c>
      <c r="D13" s="5" t="s">
        <v>59</v>
      </c>
      <c r="E13" s="18">
        <v>15</v>
      </c>
      <c r="F13" s="17" t="s">
        <v>105</v>
      </c>
      <c r="G13" s="17" t="s">
        <v>60</v>
      </c>
      <c r="H13" s="16">
        <v>38479</v>
      </c>
      <c r="I13" s="19" t="s">
        <v>54</v>
      </c>
      <c r="J13" s="17" t="str">
        <f t="shared" ref="J13" si="6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8">
        <f t="shared" si="1"/>
        <v>11</v>
      </c>
      <c r="B14" s="18" t="s">
        <v>61</v>
      </c>
      <c r="C14" s="5" t="s">
        <v>101</v>
      </c>
      <c r="D14" s="5" t="s">
        <v>62</v>
      </c>
      <c r="E14" s="18">
        <v>5</v>
      </c>
      <c r="F14" s="17" t="s">
        <v>106</v>
      </c>
      <c r="G14" s="17" t="s">
        <v>63</v>
      </c>
      <c r="H14" s="16">
        <v>28161</v>
      </c>
      <c r="I14" s="19" t="s">
        <v>54</v>
      </c>
      <c r="J14" s="17" t="str">
        <f t="shared" ref="J14" si="7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8">
        <f t="shared" si="1"/>
        <v>12</v>
      </c>
      <c r="B15" s="18" t="s">
        <v>64</v>
      </c>
      <c r="C15" s="5" t="s">
        <v>92</v>
      </c>
      <c r="D15" s="5" t="s">
        <v>55</v>
      </c>
      <c r="E15" s="18">
        <v>1</v>
      </c>
      <c r="F15" s="17" t="s">
        <v>107</v>
      </c>
      <c r="G15" s="17" t="s">
        <v>65</v>
      </c>
      <c r="H15" s="16">
        <v>5833.33</v>
      </c>
      <c r="I15" s="19" t="s">
        <v>54</v>
      </c>
      <c r="J15" s="17" t="str">
        <f t="shared" ref="J15" si="8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8">
        <f t="shared" si="1"/>
        <v>13</v>
      </c>
      <c r="B16" s="18" t="s">
        <v>66</v>
      </c>
      <c r="C16" s="5" t="s">
        <v>92</v>
      </c>
      <c r="D16" s="5" t="s">
        <v>55</v>
      </c>
      <c r="E16" s="18">
        <v>2</v>
      </c>
      <c r="F16" s="17" t="s">
        <v>108</v>
      </c>
      <c r="G16" s="17" t="s">
        <v>67</v>
      </c>
      <c r="H16" s="16">
        <v>11666.67</v>
      </c>
      <c r="I16" s="19" t="s">
        <v>54</v>
      </c>
      <c r="J16" s="17" t="str">
        <f t="shared" ref="J16" si="9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8">
        <f t="shared" si="1"/>
        <v>14</v>
      </c>
      <c r="B17" s="18" t="s">
        <v>68</v>
      </c>
      <c r="C17" s="5" t="s">
        <v>100</v>
      </c>
      <c r="D17" s="5" t="s">
        <v>55</v>
      </c>
      <c r="E17" s="18">
        <v>3</v>
      </c>
      <c r="F17" s="17" t="s">
        <v>109</v>
      </c>
      <c r="G17" s="17" t="s">
        <v>69</v>
      </c>
      <c r="H17" s="16">
        <v>17500</v>
      </c>
      <c r="I17" s="19" t="s">
        <v>54</v>
      </c>
      <c r="J17" s="17" t="str">
        <f t="shared" ref="J17" si="10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8">
        <f t="shared" si="1"/>
        <v>15</v>
      </c>
      <c r="B18" s="18" t="s">
        <v>70</v>
      </c>
      <c r="C18" s="5" t="s">
        <v>92</v>
      </c>
      <c r="D18" s="5" t="s">
        <v>55</v>
      </c>
      <c r="E18" s="18">
        <v>3</v>
      </c>
      <c r="F18" s="17" t="s">
        <v>110</v>
      </c>
      <c r="G18" s="17" t="s">
        <v>71</v>
      </c>
      <c r="H18" s="16">
        <v>2660</v>
      </c>
      <c r="I18" s="19" t="s">
        <v>54</v>
      </c>
      <c r="J18" s="17" t="str">
        <f t="shared" ref="J18" si="11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8">
        <f t="shared" si="1"/>
        <v>16</v>
      </c>
      <c r="B19" s="18" t="s">
        <v>74</v>
      </c>
      <c r="C19" s="5" t="s">
        <v>99</v>
      </c>
      <c r="D19" s="5" t="s">
        <v>73</v>
      </c>
      <c r="E19" s="18">
        <v>15</v>
      </c>
      <c r="F19" s="17" t="s">
        <v>111</v>
      </c>
      <c r="G19" s="17" t="s">
        <v>72</v>
      </c>
      <c r="H19" s="16">
        <v>13300</v>
      </c>
      <c r="I19" s="19" t="s">
        <v>54</v>
      </c>
      <c r="J19" s="17" t="str">
        <f t="shared" ref="J19" si="12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8">
        <f t="shared" si="1"/>
        <v>17</v>
      </c>
      <c r="B20" s="18" t="s">
        <v>75</v>
      </c>
      <c r="C20" s="5" t="s">
        <v>98</v>
      </c>
      <c r="D20" s="5" t="s">
        <v>76</v>
      </c>
      <c r="E20" s="18">
        <v>50</v>
      </c>
      <c r="F20" s="17" t="s">
        <v>112</v>
      </c>
      <c r="G20" s="17" t="s">
        <v>77</v>
      </c>
      <c r="H20" s="16">
        <v>59068</v>
      </c>
      <c r="I20" s="19" t="s">
        <v>54</v>
      </c>
      <c r="J20" s="17" t="str">
        <f t="shared" ref="J20" si="13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8">
        <f t="shared" si="1"/>
        <v>18</v>
      </c>
      <c r="B21" s="18" t="s">
        <v>78</v>
      </c>
      <c r="C21" s="5" t="s">
        <v>97</v>
      </c>
      <c r="D21" s="5" t="s">
        <v>79</v>
      </c>
      <c r="E21" s="18">
        <v>50</v>
      </c>
      <c r="F21" s="17" t="s">
        <v>113</v>
      </c>
      <c r="G21" s="17" t="s">
        <v>80</v>
      </c>
      <c r="H21" s="16">
        <v>58333.34</v>
      </c>
      <c r="I21" s="19" t="s">
        <v>54</v>
      </c>
      <c r="J21" s="17" t="str">
        <f t="shared" ref="J21" si="14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8">
        <f t="shared" si="1"/>
        <v>19</v>
      </c>
      <c r="B22" s="18" t="s">
        <v>81</v>
      </c>
      <c r="C22" s="5" t="s">
        <v>96</v>
      </c>
      <c r="D22" s="5" t="s">
        <v>83</v>
      </c>
      <c r="E22" s="18">
        <v>5</v>
      </c>
      <c r="F22" s="17" t="s">
        <v>114</v>
      </c>
      <c r="G22" s="17" t="s">
        <v>82</v>
      </c>
      <c r="H22" s="16">
        <v>28161</v>
      </c>
      <c r="I22" s="19" t="s">
        <v>54</v>
      </c>
      <c r="J22" s="17" t="str">
        <f t="shared" ref="J22:J23" si="15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8">
        <f t="shared" si="1"/>
        <v>20</v>
      </c>
      <c r="B23" s="18" t="s">
        <v>84</v>
      </c>
      <c r="C23" s="5" t="s">
        <v>95</v>
      </c>
      <c r="D23" s="5" t="s">
        <v>55</v>
      </c>
      <c r="E23" s="18">
        <v>5</v>
      </c>
      <c r="F23" s="17" t="s">
        <v>115</v>
      </c>
      <c r="G23" s="17" t="s">
        <v>85</v>
      </c>
      <c r="H23" s="16">
        <v>11666.67</v>
      </c>
      <c r="I23" s="19" t="s">
        <v>54</v>
      </c>
      <c r="J23" s="17" t="str">
        <f t="shared" si="15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8">
        <f t="shared" si="1"/>
        <v>21</v>
      </c>
      <c r="B24" s="18" t="s">
        <v>86</v>
      </c>
      <c r="C24" s="5" t="s">
        <v>93</v>
      </c>
      <c r="D24" s="5" t="s">
        <v>87</v>
      </c>
      <c r="E24" s="18">
        <v>15</v>
      </c>
      <c r="F24" s="17" t="s">
        <v>116</v>
      </c>
      <c r="G24" s="17" t="s">
        <v>88</v>
      </c>
      <c r="H24" s="16">
        <v>38479</v>
      </c>
      <c r="I24" s="19" t="s">
        <v>54</v>
      </c>
      <c r="J24" s="17" t="str">
        <f t="shared" ref="J24" si="16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8">
        <f t="shared" si="1"/>
        <v>22</v>
      </c>
      <c r="B25" s="18" t="s">
        <v>89</v>
      </c>
      <c r="C25" s="5" t="s">
        <v>94</v>
      </c>
      <c r="D25" s="5" t="s">
        <v>90</v>
      </c>
      <c r="E25" s="18">
        <v>1000</v>
      </c>
      <c r="F25" s="17" t="s">
        <v>102</v>
      </c>
      <c r="G25" s="17" t="s">
        <v>91</v>
      </c>
      <c r="H25" s="16">
        <v>278564</v>
      </c>
      <c r="I25" s="19" t="s">
        <v>18</v>
      </c>
      <c r="J25" s="17" t="str">
        <f t="shared" ref="J25" si="17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388</v>
      </c>
      <c r="O25" s="2"/>
      <c r="P25" s="10" t="s">
        <v>388</v>
      </c>
    </row>
    <row r="26" spans="1:16" ht="15.75" x14ac:dyDescent="0.25">
      <c r="A26" s="18">
        <f t="shared" si="1"/>
        <v>23</v>
      </c>
      <c r="B26" s="18" t="s">
        <v>117</v>
      </c>
      <c r="C26" s="21" t="s">
        <v>95</v>
      </c>
      <c r="D26" s="21" t="s">
        <v>128</v>
      </c>
      <c r="E26" s="20">
        <v>2</v>
      </c>
      <c r="F26" s="22" t="s">
        <v>126</v>
      </c>
      <c r="G26" s="68" t="s">
        <v>145</v>
      </c>
      <c r="H26" s="69"/>
      <c r="I26" s="69"/>
      <c r="J26" s="69"/>
      <c r="K26" s="69"/>
      <c r="L26" s="69"/>
      <c r="M26" s="69"/>
      <c r="N26" s="69"/>
      <c r="O26" s="69"/>
      <c r="P26" s="69"/>
    </row>
    <row r="27" spans="1:16" ht="15.75" x14ac:dyDescent="0.25">
      <c r="A27" s="18">
        <f t="shared" si="1"/>
        <v>24</v>
      </c>
      <c r="B27" s="18" t="s">
        <v>118</v>
      </c>
      <c r="C27" s="21" t="s">
        <v>127</v>
      </c>
      <c r="D27" s="21" t="s">
        <v>128</v>
      </c>
      <c r="E27" s="20">
        <v>3</v>
      </c>
      <c r="F27" s="22" t="s">
        <v>129</v>
      </c>
      <c r="G27" s="68" t="s">
        <v>145</v>
      </c>
      <c r="H27" s="69"/>
      <c r="I27" s="69"/>
      <c r="J27" s="69"/>
      <c r="K27" s="69"/>
      <c r="L27" s="69"/>
      <c r="M27" s="69"/>
      <c r="N27" s="69"/>
      <c r="O27" s="69"/>
      <c r="P27" s="69"/>
    </row>
    <row r="28" spans="1:16" ht="31.5" x14ac:dyDescent="0.25">
      <c r="A28" s="18">
        <f t="shared" si="1"/>
        <v>25</v>
      </c>
      <c r="B28" s="18" t="s">
        <v>119</v>
      </c>
      <c r="C28" s="23" t="s">
        <v>92</v>
      </c>
      <c r="D28" s="23" t="s">
        <v>128</v>
      </c>
      <c r="E28" s="18">
        <v>3</v>
      </c>
      <c r="F28" s="17" t="s">
        <v>130</v>
      </c>
      <c r="G28" s="68" t="s">
        <v>145</v>
      </c>
      <c r="H28" s="69"/>
      <c r="I28" s="69"/>
      <c r="J28" s="69"/>
      <c r="K28" s="69"/>
      <c r="L28" s="69"/>
      <c r="M28" s="69"/>
      <c r="N28" s="69"/>
      <c r="O28" s="69"/>
      <c r="P28" s="69"/>
    </row>
    <row r="29" spans="1:16" ht="15.75" x14ac:dyDescent="0.25">
      <c r="A29" s="18">
        <f t="shared" si="1"/>
        <v>26</v>
      </c>
      <c r="B29" s="18" t="s">
        <v>120</v>
      </c>
      <c r="C29" s="23" t="s">
        <v>92</v>
      </c>
      <c r="D29" s="23" t="s">
        <v>128</v>
      </c>
      <c r="E29" s="18">
        <v>2</v>
      </c>
      <c r="F29" s="17" t="s">
        <v>131</v>
      </c>
      <c r="G29" s="68" t="s">
        <v>145</v>
      </c>
      <c r="H29" s="69"/>
      <c r="I29" s="69"/>
      <c r="J29" s="69"/>
      <c r="K29" s="69"/>
      <c r="L29" s="69"/>
      <c r="M29" s="69"/>
      <c r="N29" s="69"/>
      <c r="O29" s="69"/>
      <c r="P29" s="69"/>
    </row>
    <row r="30" spans="1:16" ht="15.75" x14ac:dyDescent="0.25">
      <c r="A30" s="18">
        <f t="shared" si="1"/>
        <v>27</v>
      </c>
      <c r="B30" s="18" t="s">
        <v>121</v>
      </c>
      <c r="C30" s="23" t="s">
        <v>127</v>
      </c>
      <c r="D30" s="23" t="s">
        <v>128</v>
      </c>
      <c r="E30" s="18">
        <v>5</v>
      </c>
      <c r="F30" s="17" t="s">
        <v>133</v>
      </c>
      <c r="G30" s="68" t="s">
        <v>145</v>
      </c>
      <c r="H30" s="69"/>
      <c r="I30" s="69"/>
      <c r="J30" s="69"/>
      <c r="K30" s="69"/>
      <c r="L30" s="69"/>
      <c r="M30" s="69"/>
      <c r="N30" s="69"/>
      <c r="O30" s="69"/>
      <c r="P30" s="69"/>
    </row>
    <row r="31" spans="1:16" ht="15.75" x14ac:dyDescent="0.25">
      <c r="A31" s="18">
        <f t="shared" si="1"/>
        <v>28</v>
      </c>
      <c r="B31" s="18" t="s">
        <v>122</v>
      </c>
      <c r="C31" s="23" t="s">
        <v>92</v>
      </c>
      <c r="D31" s="23" t="s">
        <v>128</v>
      </c>
      <c r="E31" s="18">
        <v>3</v>
      </c>
      <c r="F31" s="17" t="s">
        <v>134</v>
      </c>
      <c r="G31" s="68" t="s">
        <v>145</v>
      </c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31.5" x14ac:dyDescent="0.25">
      <c r="A32" s="18">
        <f t="shared" si="1"/>
        <v>29</v>
      </c>
      <c r="B32" s="18" t="s">
        <v>123</v>
      </c>
      <c r="C32" s="23" t="s">
        <v>92</v>
      </c>
      <c r="D32" s="23" t="s">
        <v>128</v>
      </c>
      <c r="E32" s="18">
        <v>3</v>
      </c>
      <c r="F32" s="17" t="s">
        <v>135</v>
      </c>
      <c r="G32" s="68" t="s">
        <v>145</v>
      </c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95" x14ac:dyDescent="0.25">
      <c r="A33" s="18">
        <f t="shared" si="1"/>
        <v>30</v>
      </c>
      <c r="B33" s="18" t="s">
        <v>119</v>
      </c>
      <c r="C33" s="23" t="s">
        <v>92</v>
      </c>
      <c r="D33" s="23" t="s">
        <v>128</v>
      </c>
      <c r="E33" s="18">
        <v>1</v>
      </c>
      <c r="F33" s="17" t="s">
        <v>132</v>
      </c>
      <c r="G33" s="17" t="s">
        <v>142</v>
      </c>
      <c r="H33" s="16">
        <v>5833.33</v>
      </c>
      <c r="I33" s="19" t="s">
        <v>54</v>
      </c>
      <c r="J33" s="17" t="str">
        <f t="shared" ref="J33:J34" si="18">IF(N33&lt;&gt;"","закрыт","действующий")</f>
        <v>закрыт</v>
      </c>
      <c r="K33" s="10">
        <v>45691</v>
      </c>
      <c r="L33" s="24"/>
      <c r="N33" s="10">
        <v>45007</v>
      </c>
      <c r="O33" s="24"/>
      <c r="P33" s="10">
        <v>45007</v>
      </c>
    </row>
    <row r="34" spans="1:16" ht="195" x14ac:dyDescent="0.25">
      <c r="A34" s="18">
        <f t="shared" si="1"/>
        <v>31</v>
      </c>
      <c r="B34" s="20" t="s">
        <v>124</v>
      </c>
      <c r="C34" s="23" t="s">
        <v>101</v>
      </c>
      <c r="D34" s="23" t="s">
        <v>136</v>
      </c>
      <c r="E34" s="18">
        <v>1</v>
      </c>
      <c r="F34" s="17" t="s">
        <v>138</v>
      </c>
      <c r="G34" s="17" t="s">
        <v>143</v>
      </c>
      <c r="H34" s="16">
        <v>5833.33</v>
      </c>
      <c r="I34" s="19" t="s">
        <v>54</v>
      </c>
      <c r="J34" s="17" t="str">
        <f t="shared" si="18"/>
        <v>закрыт</v>
      </c>
      <c r="K34" s="10">
        <v>45682</v>
      </c>
      <c r="L34" s="24"/>
      <c r="M34" s="24"/>
      <c r="N34" s="10">
        <v>45071</v>
      </c>
      <c r="O34" s="24"/>
      <c r="P34" s="10">
        <v>45071</v>
      </c>
    </row>
    <row r="35" spans="1:16" ht="31.5" x14ac:dyDescent="0.25">
      <c r="A35" s="18">
        <f t="shared" si="1"/>
        <v>32</v>
      </c>
      <c r="B35" s="18" t="s">
        <v>124</v>
      </c>
      <c r="C35" s="23" t="s">
        <v>101</v>
      </c>
      <c r="D35" s="23" t="s">
        <v>136</v>
      </c>
      <c r="E35" s="18">
        <v>3</v>
      </c>
      <c r="F35" s="17" t="s">
        <v>137</v>
      </c>
      <c r="G35" s="68" t="s">
        <v>145</v>
      </c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35" x14ac:dyDescent="0.25">
      <c r="A36" s="18">
        <f t="shared" si="1"/>
        <v>33</v>
      </c>
      <c r="B36" s="18" t="s">
        <v>125</v>
      </c>
      <c r="C36" s="23" t="s">
        <v>139</v>
      </c>
      <c r="D36" s="23" t="s">
        <v>140</v>
      </c>
      <c r="E36" s="18">
        <v>190</v>
      </c>
      <c r="F36" s="17" t="s">
        <v>141</v>
      </c>
      <c r="G36" s="17" t="s">
        <v>144</v>
      </c>
      <c r="H36" s="16">
        <v>418275.4</v>
      </c>
      <c r="I36" s="19" t="s">
        <v>51</v>
      </c>
      <c r="J36" s="17" t="str">
        <f t="shared" ref="J36:J39" si="19">IF(N36&lt;&gt;"","закрыт","действующий")</f>
        <v>действующий</v>
      </c>
      <c r="K36" s="10">
        <v>45689</v>
      </c>
      <c r="L36" s="24"/>
      <c r="M36" s="24"/>
      <c r="N36" s="24"/>
      <c r="O36" s="24"/>
      <c r="P36" s="24"/>
    </row>
    <row r="37" spans="1:16" ht="195" x14ac:dyDescent="0.25">
      <c r="A37" s="18">
        <f t="shared" si="1"/>
        <v>34</v>
      </c>
      <c r="B37" s="18" t="s">
        <v>146</v>
      </c>
      <c r="C37" s="23" t="s">
        <v>151</v>
      </c>
      <c r="D37" s="23" t="s">
        <v>148</v>
      </c>
      <c r="E37" s="18">
        <v>15</v>
      </c>
      <c r="F37" s="17" t="s">
        <v>153</v>
      </c>
      <c r="G37" s="17" t="s">
        <v>156</v>
      </c>
      <c r="H37" s="16">
        <v>38479</v>
      </c>
      <c r="I37" s="19" t="s">
        <v>54</v>
      </c>
      <c r="J37" s="17" t="str">
        <f>IF(N37&lt;&gt;"","закрыт","действующий")</f>
        <v>закрыт</v>
      </c>
      <c r="K37" s="10">
        <v>45718</v>
      </c>
      <c r="L37" s="24"/>
      <c r="M37" s="10"/>
      <c r="N37" s="10">
        <v>45020</v>
      </c>
      <c r="O37" s="24"/>
      <c r="P37" s="10">
        <v>45020</v>
      </c>
    </row>
    <row r="38" spans="1:16" ht="195" x14ac:dyDescent="0.25">
      <c r="A38" s="18">
        <f t="shared" si="1"/>
        <v>35</v>
      </c>
      <c r="B38" s="18" t="s">
        <v>147</v>
      </c>
      <c r="C38" s="23" t="s">
        <v>150</v>
      </c>
      <c r="D38" s="23" t="s">
        <v>55</v>
      </c>
      <c r="E38" s="18">
        <v>1</v>
      </c>
      <c r="F38" s="17" t="s">
        <v>154</v>
      </c>
      <c r="G38" s="17" t="s">
        <v>157</v>
      </c>
      <c r="H38" s="16">
        <v>5833.33</v>
      </c>
      <c r="I38" s="19" t="s">
        <v>54</v>
      </c>
      <c r="J38" s="17" t="str">
        <f t="shared" si="19"/>
        <v>закрыт</v>
      </c>
      <c r="K38" s="10">
        <v>45723</v>
      </c>
      <c r="L38" s="24"/>
      <c r="M38" s="24"/>
      <c r="N38" s="10">
        <v>45108</v>
      </c>
      <c r="O38" s="24"/>
      <c r="P38" s="10">
        <v>45108</v>
      </c>
    </row>
    <row r="39" spans="1:16" ht="195" x14ac:dyDescent="0.25">
      <c r="A39" s="18">
        <f t="shared" si="1"/>
        <v>36</v>
      </c>
      <c r="B39" s="18" t="s">
        <v>149</v>
      </c>
      <c r="C39" s="23" t="s">
        <v>159</v>
      </c>
      <c r="D39" s="23" t="s">
        <v>152</v>
      </c>
      <c r="E39" s="18">
        <v>5</v>
      </c>
      <c r="F39" s="17" t="s">
        <v>155</v>
      </c>
      <c r="G39" s="17" t="s">
        <v>158</v>
      </c>
      <c r="H39" s="16">
        <v>29166.67</v>
      </c>
      <c r="I39" s="19" t="s">
        <v>54</v>
      </c>
      <c r="J39" s="17" t="str">
        <f t="shared" si="19"/>
        <v>закрыт</v>
      </c>
      <c r="K39" s="10">
        <v>45737</v>
      </c>
      <c r="L39" s="24"/>
      <c r="M39" s="24"/>
      <c r="N39" s="10">
        <v>45114</v>
      </c>
      <c r="O39" s="24"/>
      <c r="P39" s="10">
        <v>45114</v>
      </c>
    </row>
    <row r="40" spans="1:16" ht="195" x14ac:dyDescent="0.25">
      <c r="A40" s="18">
        <f t="shared" si="1"/>
        <v>37</v>
      </c>
      <c r="B40" s="18" t="s">
        <v>121</v>
      </c>
      <c r="C40" s="23" t="s">
        <v>127</v>
      </c>
      <c r="D40" s="23" t="s">
        <v>128</v>
      </c>
      <c r="E40" s="18">
        <v>3</v>
      </c>
      <c r="F40" s="17" t="s">
        <v>165</v>
      </c>
      <c r="G40" s="17" t="s">
        <v>166</v>
      </c>
      <c r="H40" s="16">
        <v>17500</v>
      </c>
      <c r="I40" s="19" t="s">
        <v>54</v>
      </c>
      <c r="J40" s="17" t="str">
        <f t="shared" ref="J40:J45" si="20">IF(N40&lt;&gt;"","закрыт","действующий")</f>
        <v>закрыт</v>
      </c>
      <c r="K40" s="10">
        <v>45733</v>
      </c>
      <c r="L40" s="24"/>
      <c r="M40" s="10"/>
      <c r="N40" s="10">
        <v>45022</v>
      </c>
      <c r="O40" s="10"/>
      <c r="P40" s="10">
        <v>45022</v>
      </c>
    </row>
    <row r="41" spans="1:16" ht="195" x14ac:dyDescent="0.25">
      <c r="A41" s="18">
        <f t="shared" si="1"/>
        <v>38</v>
      </c>
      <c r="B41" s="18" t="s">
        <v>167</v>
      </c>
      <c r="C41" s="23" t="s">
        <v>170</v>
      </c>
      <c r="D41" s="23" t="s">
        <v>171</v>
      </c>
      <c r="E41" s="18">
        <v>3</v>
      </c>
      <c r="F41" s="17" t="s">
        <v>169</v>
      </c>
      <c r="G41" s="17" t="s">
        <v>168</v>
      </c>
      <c r="H41" s="16">
        <v>13255</v>
      </c>
      <c r="I41" s="19" t="s">
        <v>54</v>
      </c>
      <c r="J41" s="17" t="str">
        <f t="shared" si="20"/>
        <v>закрыт</v>
      </c>
      <c r="K41" s="10">
        <v>45744</v>
      </c>
      <c r="L41" s="24"/>
      <c r="M41" s="24"/>
      <c r="N41" s="10">
        <v>45134</v>
      </c>
      <c r="O41" s="24"/>
      <c r="P41" s="10">
        <v>45134</v>
      </c>
    </row>
    <row r="42" spans="1:16" ht="195" x14ac:dyDescent="0.25">
      <c r="A42" s="18">
        <f t="shared" si="1"/>
        <v>39</v>
      </c>
      <c r="B42" s="18" t="s">
        <v>160</v>
      </c>
      <c r="C42" s="23" t="s">
        <v>174</v>
      </c>
      <c r="D42" s="23" t="s">
        <v>175</v>
      </c>
      <c r="E42" s="18">
        <v>3</v>
      </c>
      <c r="F42" s="17" t="s">
        <v>173</v>
      </c>
      <c r="G42" s="17" t="s">
        <v>172</v>
      </c>
      <c r="H42" s="16">
        <v>17500</v>
      </c>
      <c r="I42" s="19" t="s">
        <v>54</v>
      </c>
      <c r="J42" s="17" t="str">
        <f t="shared" si="20"/>
        <v>закрыт</v>
      </c>
      <c r="K42" s="10">
        <v>45750</v>
      </c>
      <c r="L42" s="24"/>
      <c r="M42" s="24"/>
      <c r="N42" s="37">
        <v>45140</v>
      </c>
      <c r="O42" s="24"/>
      <c r="P42" s="37">
        <v>45140</v>
      </c>
    </row>
    <row r="43" spans="1:16" ht="195" x14ac:dyDescent="0.25">
      <c r="A43" s="18">
        <f t="shared" si="1"/>
        <v>40</v>
      </c>
      <c r="B43" s="18" t="s">
        <v>161</v>
      </c>
      <c r="C43" s="23" t="s">
        <v>179</v>
      </c>
      <c r="D43" s="23" t="s">
        <v>178</v>
      </c>
      <c r="E43" s="18">
        <v>2.5</v>
      </c>
      <c r="F43" s="17" t="s">
        <v>177</v>
      </c>
      <c r="G43" s="17" t="s">
        <v>176</v>
      </c>
      <c r="H43" s="16">
        <v>14583.33</v>
      </c>
      <c r="I43" s="19" t="s">
        <v>54</v>
      </c>
      <c r="J43" s="17" t="str">
        <f t="shared" si="20"/>
        <v>закрыт</v>
      </c>
      <c r="K43" s="10">
        <v>45751</v>
      </c>
      <c r="L43" s="24"/>
      <c r="M43" s="24"/>
      <c r="N43" s="37">
        <v>45141</v>
      </c>
      <c r="O43" s="38"/>
      <c r="P43" s="37">
        <v>45141</v>
      </c>
    </row>
    <row r="44" spans="1:16" ht="31.5" customHeight="1" x14ac:dyDescent="0.25">
      <c r="A44" s="18">
        <f t="shared" si="1"/>
        <v>41</v>
      </c>
      <c r="B44" s="18" t="s">
        <v>162</v>
      </c>
      <c r="C44" s="23" t="s">
        <v>181</v>
      </c>
      <c r="D44" s="23" t="s">
        <v>182</v>
      </c>
      <c r="E44" s="18">
        <v>180</v>
      </c>
      <c r="F44" s="17" t="s">
        <v>180</v>
      </c>
      <c r="G44" s="65" t="s">
        <v>145</v>
      </c>
      <c r="H44" s="66"/>
      <c r="I44" s="66"/>
      <c r="J44" s="66"/>
      <c r="K44" s="66"/>
      <c r="L44" s="66"/>
      <c r="M44" s="66"/>
      <c r="N44" s="66"/>
      <c r="O44" s="66"/>
      <c r="P44" s="67"/>
    </row>
    <row r="45" spans="1:16" ht="195" customHeight="1" x14ac:dyDescent="0.25">
      <c r="A45" s="18">
        <f t="shared" si="1"/>
        <v>42</v>
      </c>
      <c r="B45" s="18" t="s">
        <v>163</v>
      </c>
      <c r="C45" s="23" t="s">
        <v>188</v>
      </c>
      <c r="D45" s="23" t="s">
        <v>185</v>
      </c>
      <c r="E45" s="18">
        <v>15</v>
      </c>
      <c r="F45" s="17" t="s">
        <v>183</v>
      </c>
      <c r="G45" s="17" t="s">
        <v>184</v>
      </c>
      <c r="H45" s="16">
        <v>13255</v>
      </c>
      <c r="I45" s="19" t="s">
        <v>54</v>
      </c>
      <c r="J45" s="17" t="str">
        <f t="shared" si="20"/>
        <v>закрыт</v>
      </c>
      <c r="K45" s="10">
        <v>45758</v>
      </c>
      <c r="L45" s="24"/>
      <c r="M45" s="24"/>
      <c r="N45" s="10">
        <v>45040</v>
      </c>
      <c r="O45" s="24"/>
      <c r="P45" s="10">
        <v>45040</v>
      </c>
    </row>
    <row r="46" spans="1:16" ht="63" x14ac:dyDescent="0.25">
      <c r="A46" s="18">
        <f t="shared" si="1"/>
        <v>43</v>
      </c>
      <c r="B46" s="18" t="s">
        <v>164</v>
      </c>
      <c r="C46" s="23"/>
      <c r="D46" s="23" t="s">
        <v>187</v>
      </c>
      <c r="E46" s="18">
        <v>30</v>
      </c>
      <c r="F46" s="17" t="s">
        <v>186</v>
      </c>
      <c r="G46" s="65" t="s">
        <v>145</v>
      </c>
      <c r="H46" s="66"/>
      <c r="I46" s="66"/>
      <c r="J46" s="66"/>
      <c r="K46" s="66"/>
      <c r="L46" s="66"/>
      <c r="M46" s="66"/>
      <c r="N46" s="66"/>
      <c r="O46" s="66"/>
      <c r="P46" s="67"/>
    </row>
    <row r="47" spans="1:16" ht="195" customHeight="1" x14ac:dyDescent="0.25">
      <c r="A47" s="18">
        <f t="shared" si="1"/>
        <v>44</v>
      </c>
      <c r="B47" s="18" t="s">
        <v>189</v>
      </c>
      <c r="C47" s="23" t="s">
        <v>190</v>
      </c>
      <c r="D47" s="23" t="s">
        <v>191</v>
      </c>
      <c r="E47" s="18">
        <v>6</v>
      </c>
      <c r="F47" s="17" t="s">
        <v>192</v>
      </c>
      <c r="G47" s="17" t="s">
        <v>193</v>
      </c>
      <c r="H47" s="16">
        <v>14583.33</v>
      </c>
      <c r="I47" s="19" t="s">
        <v>54</v>
      </c>
      <c r="J47" s="17" t="str">
        <f t="shared" ref="J47:J54" si="21">IF(N47&lt;&gt;"","закрыт","действующий")</f>
        <v>закрыт</v>
      </c>
      <c r="K47" s="10">
        <v>45761</v>
      </c>
      <c r="L47" s="24"/>
      <c r="M47" s="24"/>
      <c r="N47" s="36">
        <v>45152</v>
      </c>
      <c r="O47" s="24"/>
      <c r="P47" s="36">
        <v>45152</v>
      </c>
    </row>
    <row r="48" spans="1:16" ht="195" customHeight="1" x14ac:dyDescent="0.25">
      <c r="A48" s="18">
        <f t="shared" si="1"/>
        <v>45</v>
      </c>
      <c r="B48" s="18" t="s">
        <v>194</v>
      </c>
      <c r="C48" s="23" t="s">
        <v>195</v>
      </c>
      <c r="D48" s="23" t="s">
        <v>196</v>
      </c>
      <c r="E48" s="18">
        <v>15</v>
      </c>
      <c r="F48" s="17" t="s">
        <v>197</v>
      </c>
      <c r="G48" s="17" t="s">
        <v>198</v>
      </c>
      <c r="H48" s="16">
        <v>38479</v>
      </c>
      <c r="I48" s="19" t="s">
        <v>54</v>
      </c>
      <c r="J48" s="17" t="str">
        <f t="shared" si="21"/>
        <v>закрыт</v>
      </c>
      <c r="K48" s="10">
        <v>45761</v>
      </c>
      <c r="L48" s="24"/>
      <c r="M48" s="24"/>
      <c r="N48" s="36">
        <v>45149</v>
      </c>
      <c r="O48" s="24"/>
      <c r="P48" s="36">
        <v>45149</v>
      </c>
    </row>
    <row r="49" spans="1:20" ht="195" customHeight="1" x14ac:dyDescent="0.25">
      <c r="A49" s="18">
        <f t="shared" si="1"/>
        <v>46</v>
      </c>
      <c r="B49" s="18" t="s">
        <v>199</v>
      </c>
      <c r="C49" s="23" t="s">
        <v>170</v>
      </c>
      <c r="D49" s="23" t="s">
        <v>204</v>
      </c>
      <c r="E49" s="18">
        <v>7</v>
      </c>
      <c r="F49" s="17" t="s">
        <v>205</v>
      </c>
      <c r="G49" s="65" t="s">
        <v>145</v>
      </c>
      <c r="H49" s="66"/>
      <c r="I49" s="66"/>
      <c r="J49" s="66"/>
      <c r="K49" s="66"/>
      <c r="L49" s="66"/>
      <c r="M49" s="66"/>
      <c r="N49" s="66"/>
      <c r="O49" s="66"/>
      <c r="P49" s="67"/>
    </row>
    <row r="50" spans="1:20" ht="195" customHeight="1" x14ac:dyDescent="0.25">
      <c r="A50" s="18">
        <f t="shared" si="1"/>
        <v>47</v>
      </c>
      <c r="B50" s="18" t="s">
        <v>200</v>
      </c>
      <c r="C50" s="23" t="s">
        <v>99</v>
      </c>
      <c r="D50" s="23" t="s">
        <v>206</v>
      </c>
      <c r="E50" s="18">
        <v>15</v>
      </c>
      <c r="F50" s="17" t="s">
        <v>207</v>
      </c>
      <c r="G50" s="17" t="s">
        <v>208</v>
      </c>
      <c r="H50" s="16">
        <v>38479</v>
      </c>
      <c r="I50" s="19" t="s">
        <v>54</v>
      </c>
      <c r="J50" s="17" t="str">
        <f t="shared" si="21"/>
        <v>закрыт</v>
      </c>
      <c r="K50" s="10">
        <v>45768</v>
      </c>
      <c r="L50" s="24"/>
      <c r="M50" s="24"/>
      <c r="N50" s="36">
        <v>45159</v>
      </c>
      <c r="O50" s="24"/>
      <c r="P50" s="36">
        <v>45159</v>
      </c>
    </row>
    <row r="51" spans="1:20" ht="195" customHeight="1" x14ac:dyDescent="0.25">
      <c r="A51" s="18">
        <f t="shared" si="1"/>
        <v>48</v>
      </c>
      <c r="B51" s="18" t="s">
        <v>216</v>
      </c>
      <c r="C51" s="23" t="s">
        <v>99</v>
      </c>
      <c r="D51" s="23" t="s">
        <v>206</v>
      </c>
      <c r="E51" s="18">
        <v>10</v>
      </c>
      <c r="F51" s="17" t="s">
        <v>209</v>
      </c>
      <c r="G51" s="17" t="s">
        <v>210</v>
      </c>
      <c r="H51" s="16">
        <v>38479</v>
      </c>
      <c r="I51" s="19" t="s">
        <v>54</v>
      </c>
      <c r="J51" s="17" t="str">
        <f t="shared" si="21"/>
        <v>закрыт</v>
      </c>
      <c r="K51" s="10">
        <v>45767</v>
      </c>
      <c r="L51" s="24"/>
      <c r="M51" s="24"/>
      <c r="N51" s="36">
        <v>45156</v>
      </c>
      <c r="O51" s="24"/>
      <c r="P51" s="36">
        <v>45156</v>
      </c>
    </row>
    <row r="52" spans="1:20" ht="78.75" x14ac:dyDescent="0.25">
      <c r="A52" s="18">
        <f t="shared" si="1"/>
        <v>49</v>
      </c>
      <c r="B52" s="18" t="s">
        <v>217</v>
      </c>
      <c r="C52" s="23" t="s">
        <v>170</v>
      </c>
      <c r="D52" s="23" t="s">
        <v>212</v>
      </c>
      <c r="E52" s="18">
        <v>15</v>
      </c>
      <c r="F52" s="17" t="s">
        <v>211</v>
      </c>
      <c r="G52" s="65" t="s">
        <v>145</v>
      </c>
      <c r="H52" s="66"/>
      <c r="I52" s="66"/>
      <c r="J52" s="66"/>
      <c r="K52" s="66"/>
      <c r="L52" s="66"/>
      <c r="M52" s="66"/>
      <c r="N52" s="66"/>
      <c r="O52" s="66"/>
      <c r="P52" s="67"/>
    </row>
    <row r="53" spans="1:20" ht="195" customHeight="1" x14ac:dyDescent="0.25">
      <c r="A53" s="18">
        <f t="shared" si="1"/>
        <v>50</v>
      </c>
      <c r="B53" s="18" t="s">
        <v>215</v>
      </c>
      <c r="C53" s="23" t="s">
        <v>218</v>
      </c>
      <c r="D53" s="23" t="s">
        <v>219</v>
      </c>
      <c r="E53" s="18">
        <v>15</v>
      </c>
      <c r="F53" s="17" t="s">
        <v>213</v>
      </c>
      <c r="G53" s="17" t="s">
        <v>214</v>
      </c>
      <c r="H53" s="16">
        <v>38479</v>
      </c>
      <c r="I53" s="19" t="s">
        <v>54</v>
      </c>
      <c r="J53" s="17" t="str">
        <f t="shared" si="21"/>
        <v>закрыт</v>
      </c>
      <c r="K53" s="10">
        <v>45779</v>
      </c>
      <c r="L53" s="24"/>
      <c r="M53" s="24"/>
      <c r="N53" s="27">
        <v>45118</v>
      </c>
      <c r="O53" s="27"/>
      <c r="P53" s="27">
        <v>45118</v>
      </c>
    </row>
    <row r="54" spans="1:20" ht="195" customHeight="1" x14ac:dyDescent="0.25">
      <c r="A54" s="18">
        <f t="shared" si="1"/>
        <v>51</v>
      </c>
      <c r="B54" s="18" t="s">
        <v>164</v>
      </c>
      <c r="C54" s="23" t="s">
        <v>170</v>
      </c>
      <c r="D54" s="23" t="s">
        <v>204</v>
      </c>
      <c r="E54" s="18">
        <v>30</v>
      </c>
      <c r="F54" s="17" t="s">
        <v>220</v>
      </c>
      <c r="G54" s="17" t="s">
        <v>221</v>
      </c>
      <c r="H54" s="16">
        <v>38479</v>
      </c>
      <c r="I54" s="19" t="s">
        <v>54</v>
      </c>
      <c r="J54" s="17" t="str">
        <f t="shared" si="21"/>
        <v>закрыт</v>
      </c>
      <c r="K54" s="10">
        <v>45774</v>
      </c>
      <c r="L54" s="24"/>
      <c r="M54" s="24"/>
      <c r="N54" s="36">
        <v>45171</v>
      </c>
      <c r="O54" s="24"/>
      <c r="P54" s="36">
        <v>45171</v>
      </c>
    </row>
    <row r="55" spans="1:20" ht="195" customHeight="1" x14ac:dyDescent="0.25">
      <c r="A55" s="18">
        <f t="shared" si="1"/>
        <v>52</v>
      </c>
      <c r="B55" s="18" t="s">
        <v>201</v>
      </c>
      <c r="C55" s="23" t="s">
        <v>240</v>
      </c>
      <c r="D55" s="23" t="s">
        <v>241</v>
      </c>
      <c r="E55" s="18">
        <v>66.8</v>
      </c>
      <c r="F55" s="17" t="s">
        <v>222</v>
      </c>
      <c r="G55" s="17" t="s">
        <v>225</v>
      </c>
      <c r="H55" s="16">
        <v>104881</v>
      </c>
      <c r="I55" s="19" t="s">
        <v>54</v>
      </c>
      <c r="J55" s="27" t="str">
        <f t="shared" ref="J55:J57" si="22">IF(N55&lt;&gt;"","закрыт","действующий")</f>
        <v>закрыт</v>
      </c>
      <c r="K55" s="10">
        <v>45788</v>
      </c>
      <c r="L55" s="24"/>
      <c r="M55" s="24"/>
      <c r="N55" s="36">
        <v>45180</v>
      </c>
      <c r="O55" s="24"/>
      <c r="P55" s="36">
        <v>45180</v>
      </c>
    </row>
    <row r="56" spans="1:20" ht="195" customHeight="1" x14ac:dyDescent="0.25">
      <c r="A56" s="18">
        <f t="shared" si="1"/>
        <v>53</v>
      </c>
      <c r="B56" s="18" t="s">
        <v>202</v>
      </c>
      <c r="C56" s="23" t="s">
        <v>95</v>
      </c>
      <c r="D56" s="23" t="s">
        <v>128</v>
      </c>
      <c r="E56" s="18">
        <v>2</v>
      </c>
      <c r="F56" s="17" t="s">
        <v>223</v>
      </c>
      <c r="G56" s="17" t="s">
        <v>226</v>
      </c>
      <c r="H56" s="16"/>
      <c r="I56" s="19" t="s">
        <v>54</v>
      </c>
      <c r="J56" s="27" t="str">
        <f t="shared" si="22"/>
        <v>закрыт</v>
      </c>
      <c r="K56" s="10">
        <v>45789</v>
      </c>
      <c r="L56" s="24"/>
      <c r="M56" s="24"/>
      <c r="N56" s="36">
        <v>45181</v>
      </c>
      <c r="O56" s="24"/>
      <c r="P56" s="36">
        <v>45181</v>
      </c>
    </row>
    <row r="57" spans="1:20" ht="195" customHeight="1" x14ac:dyDescent="0.25">
      <c r="A57" s="18">
        <f t="shared" si="1"/>
        <v>54</v>
      </c>
      <c r="B57" s="18" t="s">
        <v>203</v>
      </c>
      <c r="C57" s="23" t="s">
        <v>179</v>
      </c>
      <c r="D57" s="23" t="s">
        <v>250</v>
      </c>
      <c r="E57" s="18">
        <v>15</v>
      </c>
      <c r="F57" s="27" t="s">
        <v>224</v>
      </c>
      <c r="G57" s="17" t="s">
        <v>227</v>
      </c>
      <c r="H57" s="16">
        <v>38479</v>
      </c>
      <c r="I57" s="19" t="s">
        <v>54</v>
      </c>
      <c r="J57" s="27" t="str">
        <f t="shared" si="22"/>
        <v>закрыт</v>
      </c>
      <c r="K57" s="10">
        <v>45789</v>
      </c>
      <c r="L57" s="24"/>
      <c r="M57" s="24"/>
      <c r="N57" s="36">
        <v>45181</v>
      </c>
      <c r="O57" s="24"/>
      <c r="P57" s="36">
        <v>45181</v>
      </c>
    </row>
    <row r="58" spans="1:20" ht="31.5" x14ac:dyDescent="0.25">
      <c r="A58" s="18">
        <f t="shared" si="1"/>
        <v>55</v>
      </c>
      <c r="B58" s="20" t="s">
        <v>228</v>
      </c>
      <c r="G58" s="65" t="s">
        <v>145</v>
      </c>
      <c r="H58" s="66"/>
      <c r="I58" s="66"/>
      <c r="J58" s="66"/>
      <c r="K58" s="66"/>
      <c r="L58" s="66"/>
      <c r="M58" s="66"/>
      <c r="N58" s="66"/>
      <c r="O58" s="66"/>
      <c r="P58" s="67"/>
    </row>
    <row r="59" spans="1:20" ht="195" customHeight="1" x14ac:dyDescent="0.25">
      <c r="A59" s="18">
        <f t="shared" si="1"/>
        <v>56</v>
      </c>
      <c r="B59" s="20" t="s">
        <v>229</v>
      </c>
      <c r="C59" s="29" t="s">
        <v>251</v>
      </c>
      <c r="D59" s="30" t="s">
        <v>152</v>
      </c>
      <c r="E59" s="31">
        <v>30</v>
      </c>
      <c r="F59" s="32" t="s">
        <v>252</v>
      </c>
      <c r="G59" s="17" t="s">
        <v>242</v>
      </c>
      <c r="H59" s="33">
        <v>45939</v>
      </c>
      <c r="I59" s="19" t="s">
        <v>54</v>
      </c>
      <c r="J59" s="27" t="str">
        <f t="shared" ref="J59:J93" si="23">IF(N59&lt;&gt;"","закрыт","действующий")</f>
        <v>закрыт</v>
      </c>
      <c r="K59" s="10">
        <v>45795</v>
      </c>
      <c r="N59" s="39">
        <v>45187</v>
      </c>
      <c r="P59" s="39">
        <v>45187</v>
      </c>
    </row>
    <row r="60" spans="1:20" ht="31.5" customHeight="1" x14ac:dyDescent="0.25">
      <c r="A60" s="18">
        <f t="shared" si="1"/>
        <v>57</v>
      </c>
      <c r="B60" s="20" t="s">
        <v>230</v>
      </c>
      <c r="C60" s="29" t="s">
        <v>195</v>
      </c>
      <c r="D60" s="30" t="s">
        <v>250</v>
      </c>
      <c r="E60" s="31">
        <v>40</v>
      </c>
      <c r="F60" s="29" t="s">
        <v>253</v>
      </c>
      <c r="G60" s="65" t="s">
        <v>145</v>
      </c>
      <c r="H60" s="66"/>
      <c r="I60" s="66"/>
      <c r="J60" s="66"/>
      <c r="K60" s="66"/>
      <c r="L60" s="66"/>
      <c r="M60" s="66"/>
      <c r="N60" s="66"/>
      <c r="O60" s="66"/>
      <c r="P60" s="67"/>
    </row>
    <row r="61" spans="1:20" ht="220.5" customHeight="1" x14ac:dyDescent="0.25">
      <c r="A61" s="18">
        <f t="shared" si="1"/>
        <v>58</v>
      </c>
      <c r="B61" s="20" t="s">
        <v>231</v>
      </c>
      <c r="C61" s="29" t="s">
        <v>92</v>
      </c>
      <c r="D61" s="30" t="s">
        <v>128</v>
      </c>
      <c r="E61" s="31">
        <v>1</v>
      </c>
      <c r="F61" s="20" t="s">
        <v>254</v>
      </c>
      <c r="G61" s="23" t="s">
        <v>243</v>
      </c>
      <c r="H61" s="23">
        <v>5833.33</v>
      </c>
      <c r="I61" s="18" t="s">
        <v>54</v>
      </c>
      <c r="J61" s="27" t="str">
        <f t="shared" si="23"/>
        <v>закрыт</v>
      </c>
      <c r="K61" s="17">
        <v>45802</v>
      </c>
      <c r="L61" s="16"/>
      <c r="M61" s="19"/>
      <c r="N61" s="17">
        <v>45191</v>
      </c>
      <c r="O61" s="10"/>
      <c r="P61" s="17">
        <v>45191</v>
      </c>
      <c r="Q61" s="24"/>
      <c r="R61" s="10"/>
      <c r="S61" s="24"/>
      <c r="T61" s="10"/>
    </row>
    <row r="62" spans="1:20" ht="195" customHeight="1" x14ac:dyDescent="0.25">
      <c r="A62" s="18">
        <f t="shared" si="1"/>
        <v>59</v>
      </c>
      <c r="B62" s="18" t="s">
        <v>232</v>
      </c>
      <c r="C62" s="23" t="s">
        <v>255</v>
      </c>
      <c r="D62" s="23" t="s">
        <v>128</v>
      </c>
      <c r="E62" s="18">
        <v>3</v>
      </c>
      <c r="F62" s="17" t="s">
        <v>256</v>
      </c>
      <c r="G62" s="17" t="s">
        <v>244</v>
      </c>
      <c r="H62" s="16">
        <v>4433.33</v>
      </c>
      <c r="I62" s="19" t="s">
        <v>54</v>
      </c>
      <c r="J62" s="27" t="str">
        <f t="shared" si="23"/>
        <v>закрыт</v>
      </c>
      <c r="K62" s="10">
        <v>45806</v>
      </c>
      <c r="L62" s="24"/>
      <c r="M62" s="24"/>
      <c r="N62" s="36">
        <v>45198</v>
      </c>
      <c r="O62" s="24"/>
      <c r="P62" s="36">
        <v>45198</v>
      </c>
    </row>
    <row r="63" spans="1:20" ht="15.75" x14ac:dyDescent="0.25">
      <c r="A63" s="18">
        <f t="shared" si="1"/>
        <v>60</v>
      </c>
      <c r="B63" s="20" t="s">
        <v>233</v>
      </c>
      <c r="D63" s="30" t="s">
        <v>258</v>
      </c>
      <c r="E63" s="31">
        <v>5</v>
      </c>
      <c r="F63" t="s">
        <v>257</v>
      </c>
      <c r="G63" s="65" t="s">
        <v>145</v>
      </c>
      <c r="H63" s="66"/>
      <c r="I63" s="66"/>
      <c r="J63" s="66"/>
      <c r="K63" s="66"/>
      <c r="L63" s="66"/>
      <c r="M63" s="66"/>
      <c r="N63" s="66"/>
      <c r="O63" s="66"/>
      <c r="P63" s="67"/>
    </row>
    <row r="64" spans="1:20" ht="195" customHeight="1" x14ac:dyDescent="0.25">
      <c r="A64" s="18">
        <f t="shared" si="1"/>
        <v>61</v>
      </c>
      <c r="B64" s="18" t="s">
        <v>234</v>
      </c>
      <c r="C64" s="23" t="s">
        <v>255</v>
      </c>
      <c r="D64" s="23" t="s">
        <v>128</v>
      </c>
      <c r="E64" s="18">
        <v>5</v>
      </c>
      <c r="F64" s="17" t="s">
        <v>259</v>
      </c>
      <c r="G64" s="17" t="s">
        <v>245</v>
      </c>
      <c r="H64" s="16">
        <v>28161</v>
      </c>
      <c r="I64" s="19" t="s">
        <v>54</v>
      </c>
      <c r="J64" s="27" t="str">
        <f t="shared" si="23"/>
        <v>закрыт</v>
      </c>
      <c r="K64" s="10">
        <v>45821</v>
      </c>
      <c r="L64" s="24"/>
      <c r="M64" s="24"/>
      <c r="N64" s="36">
        <v>45210</v>
      </c>
      <c r="O64" s="24"/>
      <c r="P64" s="36">
        <v>45210</v>
      </c>
    </row>
    <row r="65" spans="1:16" ht="195" customHeight="1" x14ac:dyDescent="0.25">
      <c r="A65" s="18">
        <f t="shared" si="1"/>
        <v>62</v>
      </c>
      <c r="B65" s="18" t="s">
        <v>235</v>
      </c>
      <c r="C65" s="23" t="s">
        <v>159</v>
      </c>
      <c r="D65" s="23" t="s">
        <v>260</v>
      </c>
      <c r="E65" s="18">
        <v>15</v>
      </c>
      <c r="F65" s="17" t="s">
        <v>261</v>
      </c>
      <c r="G65" s="17" t="s">
        <v>246</v>
      </c>
      <c r="H65" s="16">
        <v>38479</v>
      </c>
      <c r="I65" s="19" t="s">
        <v>54</v>
      </c>
      <c r="J65" s="27" t="str">
        <f t="shared" si="23"/>
        <v>закрыт</v>
      </c>
      <c r="K65" s="10">
        <v>45806</v>
      </c>
      <c r="L65" s="24"/>
      <c r="M65" s="24"/>
      <c r="N65" s="27">
        <v>45117</v>
      </c>
      <c r="O65" s="24"/>
      <c r="P65" s="27">
        <v>45117</v>
      </c>
    </row>
    <row r="66" spans="1:16" ht="195" customHeight="1" x14ac:dyDescent="0.25">
      <c r="A66" s="18">
        <f t="shared" si="1"/>
        <v>63</v>
      </c>
      <c r="B66" s="18" t="s">
        <v>236</v>
      </c>
      <c r="C66" s="23" t="s">
        <v>262</v>
      </c>
      <c r="D66" s="23" t="s">
        <v>263</v>
      </c>
      <c r="E66" s="18">
        <v>7.5</v>
      </c>
      <c r="F66" s="17" t="s">
        <v>264</v>
      </c>
      <c r="G66" s="17" t="s">
        <v>247</v>
      </c>
      <c r="H66" s="16">
        <v>38479</v>
      </c>
      <c r="I66" s="19" t="s">
        <v>54</v>
      </c>
      <c r="J66" s="27" t="str">
        <f t="shared" si="23"/>
        <v>закрыт</v>
      </c>
      <c r="K66" s="10">
        <v>45809</v>
      </c>
      <c r="L66" s="24"/>
      <c r="M66" s="24"/>
      <c r="N66" s="27">
        <v>45120</v>
      </c>
      <c r="O66" s="24"/>
      <c r="P66" s="27">
        <v>45120</v>
      </c>
    </row>
    <row r="67" spans="1:16" ht="195" customHeight="1" x14ac:dyDescent="0.25">
      <c r="A67" s="18">
        <f t="shared" si="1"/>
        <v>64</v>
      </c>
      <c r="B67" s="18" t="s">
        <v>237</v>
      </c>
      <c r="C67" s="23" t="s">
        <v>267</v>
      </c>
      <c r="D67" s="23" t="s">
        <v>266</v>
      </c>
      <c r="E67" s="18">
        <v>8</v>
      </c>
      <c r="F67" s="17" t="s">
        <v>265</v>
      </c>
      <c r="G67" s="17" t="s">
        <v>248</v>
      </c>
      <c r="H67" s="16">
        <v>13255</v>
      </c>
      <c r="I67" s="19" t="s">
        <v>54</v>
      </c>
      <c r="J67" s="27" t="str">
        <f t="shared" si="23"/>
        <v>закрыт</v>
      </c>
      <c r="K67" s="10">
        <v>45815</v>
      </c>
      <c r="L67" s="42">
        <v>45152</v>
      </c>
      <c r="M67" s="24"/>
      <c r="N67" s="42">
        <v>45203</v>
      </c>
      <c r="O67" s="24"/>
      <c r="P67" s="42">
        <v>45203</v>
      </c>
    </row>
    <row r="68" spans="1:16" ht="31.5" customHeight="1" x14ac:dyDescent="0.25">
      <c r="A68" s="18">
        <f t="shared" si="1"/>
        <v>65</v>
      </c>
      <c r="B68" s="20" t="s">
        <v>238</v>
      </c>
      <c r="C68" s="29" t="s">
        <v>270</v>
      </c>
      <c r="D68" s="30" t="s">
        <v>268</v>
      </c>
      <c r="E68" s="31">
        <v>200</v>
      </c>
      <c r="F68" t="s">
        <v>269</v>
      </c>
      <c r="G68" s="65" t="s">
        <v>249</v>
      </c>
      <c r="H68" s="66"/>
      <c r="I68" s="66"/>
      <c r="J68" s="66"/>
      <c r="K68" s="66"/>
      <c r="L68" s="66"/>
      <c r="M68" s="66"/>
      <c r="N68" s="66"/>
      <c r="O68" s="66"/>
      <c r="P68" s="67"/>
    </row>
    <row r="69" spans="1:16" ht="195" customHeight="1" x14ac:dyDescent="0.25">
      <c r="A69" s="18">
        <f t="shared" si="1"/>
        <v>66</v>
      </c>
      <c r="B69" s="18" t="s">
        <v>239</v>
      </c>
      <c r="C69" s="23" t="s">
        <v>262</v>
      </c>
      <c r="D69" s="23" t="s">
        <v>258</v>
      </c>
      <c r="E69" s="18">
        <v>5</v>
      </c>
      <c r="F69" s="17" t="s">
        <v>271</v>
      </c>
      <c r="G69" s="17" t="s">
        <v>272</v>
      </c>
      <c r="H69" s="16">
        <v>28161</v>
      </c>
      <c r="I69" s="19" t="s">
        <v>54</v>
      </c>
      <c r="J69" s="27" t="str">
        <f t="shared" si="23"/>
        <v>закрыт</v>
      </c>
      <c r="K69" s="10">
        <v>45815</v>
      </c>
      <c r="L69" s="24"/>
      <c r="M69" s="24"/>
      <c r="N69" s="36">
        <v>45206</v>
      </c>
      <c r="O69" s="24"/>
      <c r="P69" s="36">
        <v>45206</v>
      </c>
    </row>
    <row r="70" spans="1:16" ht="15.75" customHeight="1" x14ac:dyDescent="0.25">
      <c r="A70" s="18">
        <f t="shared" ref="A70:A133" si="24">A69+1</f>
        <v>67</v>
      </c>
      <c r="B70" s="18" t="s">
        <v>273</v>
      </c>
      <c r="C70" s="23" t="s">
        <v>101</v>
      </c>
      <c r="D70" s="23" t="s">
        <v>128</v>
      </c>
      <c r="E70" s="18">
        <v>3</v>
      </c>
      <c r="F70" s="17" t="s">
        <v>286</v>
      </c>
      <c r="G70" s="17" t="s">
        <v>145</v>
      </c>
      <c r="H70" s="16"/>
      <c r="I70" s="19"/>
      <c r="J70" s="27"/>
      <c r="K70" s="10"/>
      <c r="L70" s="24"/>
      <c r="M70" s="24"/>
      <c r="N70" s="24"/>
      <c r="O70" s="24"/>
      <c r="P70" s="24"/>
    </row>
    <row r="71" spans="1:16" ht="195" customHeight="1" x14ac:dyDescent="0.25">
      <c r="A71" s="18">
        <f t="shared" si="24"/>
        <v>68</v>
      </c>
      <c r="B71" s="18" t="s">
        <v>274</v>
      </c>
      <c r="C71" s="23" t="s">
        <v>179</v>
      </c>
      <c r="D71" s="23" t="s">
        <v>289</v>
      </c>
      <c r="E71" s="18">
        <v>5</v>
      </c>
      <c r="F71" s="17" t="s">
        <v>291</v>
      </c>
      <c r="G71" s="17" t="s">
        <v>290</v>
      </c>
      <c r="H71" s="16">
        <v>28161</v>
      </c>
      <c r="I71" s="19" t="s">
        <v>54</v>
      </c>
      <c r="J71" s="27" t="str">
        <f t="shared" si="23"/>
        <v>закрыт</v>
      </c>
      <c r="K71" s="10">
        <v>45821</v>
      </c>
      <c r="L71" s="24"/>
      <c r="M71" s="24"/>
      <c r="N71" s="36">
        <v>45212</v>
      </c>
      <c r="O71" s="24"/>
      <c r="P71" s="36">
        <v>45212</v>
      </c>
    </row>
    <row r="72" spans="1:16" ht="47.25" x14ac:dyDescent="0.25">
      <c r="A72" s="18">
        <f t="shared" si="24"/>
        <v>69</v>
      </c>
      <c r="B72" s="18" t="s">
        <v>275</v>
      </c>
      <c r="C72" s="23" t="s">
        <v>195</v>
      </c>
      <c r="D72" s="23" t="s">
        <v>250</v>
      </c>
      <c r="E72" s="18">
        <v>40</v>
      </c>
      <c r="F72" s="17" t="s">
        <v>292</v>
      </c>
      <c r="G72" s="17" t="s">
        <v>145</v>
      </c>
      <c r="H72" s="16"/>
      <c r="I72" s="19"/>
      <c r="J72" s="27"/>
      <c r="K72" s="10"/>
      <c r="L72" s="24"/>
      <c r="M72" s="24"/>
      <c r="N72" s="24"/>
      <c r="O72" s="24"/>
      <c r="P72" s="24"/>
    </row>
    <row r="73" spans="1:16" ht="195" customHeight="1" x14ac:dyDescent="0.25">
      <c r="A73" s="18">
        <f t="shared" si="24"/>
        <v>70</v>
      </c>
      <c r="B73" s="18" t="s">
        <v>276</v>
      </c>
      <c r="C73" s="23" t="s">
        <v>294</v>
      </c>
      <c r="D73" s="23" t="s">
        <v>295</v>
      </c>
      <c r="E73" s="18">
        <v>15</v>
      </c>
      <c r="F73" s="17" t="s">
        <v>293</v>
      </c>
      <c r="G73" s="17" t="s">
        <v>296</v>
      </c>
      <c r="H73" s="16">
        <v>29196.66</v>
      </c>
      <c r="I73" s="19" t="s">
        <v>54</v>
      </c>
      <c r="J73" s="27" t="str">
        <f t="shared" si="23"/>
        <v>закрыт</v>
      </c>
      <c r="K73" s="10">
        <v>45828</v>
      </c>
      <c r="L73" s="24"/>
      <c r="M73" s="24"/>
      <c r="N73" s="36">
        <v>45217</v>
      </c>
      <c r="O73" s="24"/>
      <c r="P73" s="36">
        <v>45217</v>
      </c>
    </row>
    <row r="74" spans="1:16" ht="31.5" customHeight="1" x14ac:dyDescent="0.25">
      <c r="A74" s="18">
        <f t="shared" si="24"/>
        <v>71</v>
      </c>
      <c r="B74" s="18" t="s">
        <v>277</v>
      </c>
      <c r="C74" s="23" t="s">
        <v>299</v>
      </c>
      <c r="D74" s="23" t="s">
        <v>298</v>
      </c>
      <c r="E74" s="18">
        <v>300</v>
      </c>
      <c r="F74" s="17" t="s">
        <v>297</v>
      </c>
      <c r="G74" s="17" t="s">
        <v>249</v>
      </c>
      <c r="H74" s="16"/>
      <c r="I74" s="19"/>
      <c r="J74" s="27"/>
      <c r="K74" s="10"/>
      <c r="L74" s="24"/>
      <c r="M74" s="24"/>
      <c r="N74" s="24"/>
      <c r="O74" s="24"/>
      <c r="P74" s="24"/>
    </row>
    <row r="75" spans="1:16" ht="195" customHeight="1" x14ac:dyDescent="0.25">
      <c r="A75" s="18">
        <f t="shared" si="24"/>
        <v>72</v>
      </c>
      <c r="B75" s="18" t="s">
        <v>278</v>
      </c>
      <c r="C75" s="23" t="s">
        <v>101</v>
      </c>
      <c r="D75" s="23" t="s">
        <v>301</v>
      </c>
      <c r="E75" s="18">
        <v>2</v>
      </c>
      <c r="F75" s="17" t="s">
        <v>302</v>
      </c>
      <c r="G75" s="17" t="s">
        <v>300</v>
      </c>
      <c r="H75" s="16">
        <v>11666.67</v>
      </c>
      <c r="I75" s="19" t="s">
        <v>54</v>
      </c>
      <c r="J75" s="27" t="str">
        <f t="shared" si="23"/>
        <v>закрыт</v>
      </c>
      <c r="K75" s="10">
        <v>45821</v>
      </c>
      <c r="L75" s="24"/>
      <c r="M75" s="24"/>
      <c r="N75" s="36">
        <v>45210</v>
      </c>
      <c r="O75" s="24"/>
      <c r="P75" s="36">
        <v>45210</v>
      </c>
    </row>
    <row r="76" spans="1:16" ht="31.5" x14ac:dyDescent="0.25">
      <c r="A76" s="18">
        <f t="shared" si="24"/>
        <v>73</v>
      </c>
      <c r="B76" s="18" t="s">
        <v>279</v>
      </c>
      <c r="C76" s="23" t="s">
        <v>304</v>
      </c>
      <c r="D76" s="23" t="s">
        <v>128</v>
      </c>
      <c r="E76" s="18">
        <v>5</v>
      </c>
      <c r="F76" s="17" t="s">
        <v>303</v>
      </c>
      <c r="G76" s="17" t="s">
        <v>145</v>
      </c>
      <c r="H76" s="16"/>
      <c r="I76" s="19"/>
      <c r="J76" s="27"/>
      <c r="K76" s="10"/>
      <c r="L76" s="24"/>
      <c r="M76" s="24"/>
      <c r="N76" s="24"/>
      <c r="O76" s="24"/>
      <c r="P76" s="24"/>
    </row>
    <row r="77" spans="1:16" ht="195" customHeight="1" x14ac:dyDescent="0.25">
      <c r="A77" s="18">
        <f t="shared" si="24"/>
        <v>74</v>
      </c>
      <c r="B77" s="18" t="s">
        <v>280</v>
      </c>
      <c r="C77" s="23" t="s">
        <v>99</v>
      </c>
      <c r="D77" s="23" t="s">
        <v>260</v>
      </c>
      <c r="E77" s="18">
        <v>15</v>
      </c>
      <c r="F77" s="17" t="s">
        <v>306</v>
      </c>
      <c r="G77" s="17" t="s">
        <v>305</v>
      </c>
      <c r="H77" s="16">
        <v>38479</v>
      </c>
      <c r="I77" s="19" t="s">
        <v>54</v>
      </c>
      <c r="J77" s="27" t="str">
        <f t="shared" si="23"/>
        <v>закрыт</v>
      </c>
      <c r="K77" s="10">
        <v>45834</v>
      </c>
      <c r="L77" s="24"/>
      <c r="M77" s="24"/>
      <c r="N77" s="36">
        <v>45224</v>
      </c>
      <c r="O77" s="24"/>
      <c r="P77" s="36">
        <v>45224</v>
      </c>
    </row>
    <row r="78" spans="1:16" ht="252" x14ac:dyDescent="0.25">
      <c r="A78" s="18">
        <f t="shared" si="24"/>
        <v>75</v>
      </c>
      <c r="B78" s="18" t="s">
        <v>281</v>
      </c>
      <c r="C78" s="23" t="s">
        <v>308</v>
      </c>
      <c r="D78" s="23" t="s">
        <v>309</v>
      </c>
      <c r="E78" s="18">
        <v>20</v>
      </c>
      <c r="F78" s="17" t="s">
        <v>310</v>
      </c>
      <c r="G78" s="17" t="s">
        <v>307</v>
      </c>
      <c r="H78" s="16">
        <v>38479</v>
      </c>
      <c r="I78" s="19" t="s">
        <v>54</v>
      </c>
      <c r="J78" s="27" t="str">
        <f t="shared" si="23"/>
        <v>закрыт</v>
      </c>
      <c r="K78" s="10">
        <v>45836</v>
      </c>
      <c r="L78" s="24"/>
      <c r="M78" s="24"/>
      <c r="N78" s="36">
        <v>45222</v>
      </c>
      <c r="O78" s="24"/>
      <c r="P78" s="36">
        <v>45222</v>
      </c>
    </row>
    <row r="79" spans="1:16" ht="31.5" x14ac:dyDescent="0.25">
      <c r="A79" s="18">
        <f t="shared" si="24"/>
        <v>76</v>
      </c>
      <c r="B79" s="18" t="s">
        <v>273</v>
      </c>
      <c r="C79" s="23" t="s">
        <v>101</v>
      </c>
      <c r="D79" s="23" t="s">
        <v>128</v>
      </c>
      <c r="E79" s="18">
        <v>1</v>
      </c>
      <c r="F79" s="17" t="s">
        <v>287</v>
      </c>
      <c r="G79" s="65" t="s">
        <v>145</v>
      </c>
      <c r="H79" s="66"/>
      <c r="I79" s="66"/>
      <c r="J79" s="66"/>
      <c r="K79" s="66"/>
      <c r="L79" s="66"/>
      <c r="M79" s="66"/>
      <c r="N79" s="66"/>
      <c r="O79" s="66"/>
      <c r="P79" s="67"/>
    </row>
    <row r="80" spans="1:16" ht="195" customHeight="1" x14ac:dyDescent="0.25">
      <c r="A80" s="18">
        <f t="shared" si="24"/>
        <v>77</v>
      </c>
      <c r="B80" s="18" t="s">
        <v>282</v>
      </c>
      <c r="C80" s="23" t="s">
        <v>179</v>
      </c>
      <c r="D80" s="23" t="s">
        <v>260</v>
      </c>
      <c r="E80" s="18">
        <v>5</v>
      </c>
      <c r="F80" s="17" t="s">
        <v>311</v>
      </c>
      <c r="G80" s="17" t="s">
        <v>327</v>
      </c>
      <c r="H80" s="16">
        <v>29166.67</v>
      </c>
      <c r="I80" s="19" t="s">
        <v>54</v>
      </c>
      <c r="J80" s="27" t="str">
        <f t="shared" si="23"/>
        <v>закрыт</v>
      </c>
      <c r="K80" s="10">
        <v>45845</v>
      </c>
      <c r="L80" s="24"/>
      <c r="M80" s="24"/>
      <c r="N80" s="36">
        <v>45194</v>
      </c>
      <c r="O80" s="24"/>
      <c r="P80" s="36">
        <v>45194</v>
      </c>
    </row>
    <row r="81" spans="1:16" ht="31.5" x14ac:dyDescent="0.25">
      <c r="A81" s="18">
        <f t="shared" si="24"/>
        <v>78</v>
      </c>
      <c r="B81" s="18" t="s">
        <v>321</v>
      </c>
      <c r="C81" s="23" t="s">
        <v>328</v>
      </c>
      <c r="D81" s="23" t="s">
        <v>314</v>
      </c>
      <c r="E81" s="18">
        <v>70</v>
      </c>
      <c r="F81" s="17" t="s">
        <v>312</v>
      </c>
      <c r="G81" s="17" t="s">
        <v>145</v>
      </c>
      <c r="H81" s="16"/>
      <c r="I81" s="19"/>
      <c r="J81" s="27"/>
      <c r="K81" s="10"/>
      <c r="L81" s="24"/>
      <c r="M81" s="24"/>
      <c r="N81" s="24"/>
      <c r="O81" s="24"/>
      <c r="P81" s="24"/>
    </row>
    <row r="82" spans="1:16" ht="195" customHeight="1" x14ac:dyDescent="0.25">
      <c r="A82" s="18">
        <f t="shared" si="24"/>
        <v>79</v>
      </c>
      <c r="B82" s="18" t="s">
        <v>283</v>
      </c>
      <c r="C82" s="23" t="s">
        <v>262</v>
      </c>
      <c r="D82" s="23" t="s">
        <v>316</v>
      </c>
      <c r="E82" s="18">
        <v>5</v>
      </c>
      <c r="F82" s="17" t="s">
        <v>315</v>
      </c>
      <c r="G82" s="17" t="s">
        <v>331</v>
      </c>
      <c r="H82" s="16">
        <v>28161</v>
      </c>
      <c r="I82" s="19" t="s">
        <v>54</v>
      </c>
      <c r="J82" s="27" t="str">
        <f t="shared" si="23"/>
        <v>закрыт</v>
      </c>
      <c r="K82" s="10">
        <v>45850</v>
      </c>
      <c r="L82" s="24"/>
      <c r="M82" s="24"/>
      <c r="N82" s="36">
        <v>45238</v>
      </c>
      <c r="O82" s="24"/>
      <c r="P82" s="36">
        <v>45238</v>
      </c>
    </row>
    <row r="83" spans="1:16" ht="195" customHeight="1" x14ac:dyDescent="0.25">
      <c r="A83" s="18">
        <f t="shared" si="24"/>
        <v>80</v>
      </c>
      <c r="B83" s="18" t="s">
        <v>284</v>
      </c>
      <c r="C83" s="23" t="s">
        <v>179</v>
      </c>
      <c r="D83" s="23" t="s">
        <v>260</v>
      </c>
      <c r="E83" s="18">
        <v>15</v>
      </c>
      <c r="F83" s="17" t="s">
        <v>317</v>
      </c>
      <c r="G83" s="17" t="s">
        <v>332</v>
      </c>
      <c r="H83" s="16">
        <v>38479</v>
      </c>
      <c r="I83" s="19" t="s">
        <v>54</v>
      </c>
      <c r="J83" s="27" t="str">
        <f t="shared" si="23"/>
        <v>закрыт</v>
      </c>
      <c r="K83" s="10">
        <v>45851</v>
      </c>
      <c r="L83" s="24"/>
      <c r="M83" s="24"/>
      <c r="N83" s="36">
        <v>45243</v>
      </c>
      <c r="O83" s="24"/>
      <c r="P83" s="36">
        <v>45243</v>
      </c>
    </row>
    <row r="84" spans="1:16" ht="195" customHeight="1" x14ac:dyDescent="0.25">
      <c r="A84" s="18">
        <f t="shared" si="24"/>
        <v>81</v>
      </c>
      <c r="B84" s="18" t="s">
        <v>285</v>
      </c>
      <c r="C84" s="23" t="s">
        <v>92</v>
      </c>
      <c r="D84" s="23" t="s">
        <v>128</v>
      </c>
      <c r="E84" s="18">
        <v>3</v>
      </c>
      <c r="F84" s="17" t="s">
        <v>318</v>
      </c>
      <c r="G84" s="17" t="s">
        <v>333</v>
      </c>
      <c r="H84" s="16">
        <v>17500</v>
      </c>
      <c r="I84" s="19" t="s">
        <v>54</v>
      </c>
      <c r="J84" s="27" t="str">
        <f t="shared" si="23"/>
        <v>закрыт</v>
      </c>
      <c r="K84" s="10">
        <v>45851</v>
      </c>
      <c r="L84" s="24"/>
      <c r="M84" s="24"/>
      <c r="N84" s="36">
        <v>45237</v>
      </c>
      <c r="O84" s="24"/>
      <c r="P84" s="36">
        <v>45237</v>
      </c>
    </row>
    <row r="85" spans="1:16" ht="195" customHeight="1" x14ac:dyDescent="0.25">
      <c r="A85" s="18">
        <f t="shared" si="24"/>
        <v>82</v>
      </c>
      <c r="B85" s="18" t="s">
        <v>322</v>
      </c>
      <c r="C85" s="23" t="s">
        <v>195</v>
      </c>
      <c r="D85" s="23" t="s">
        <v>250</v>
      </c>
      <c r="E85" s="18">
        <v>40</v>
      </c>
      <c r="F85" s="17" t="s">
        <v>334</v>
      </c>
      <c r="G85" s="17" t="s">
        <v>335</v>
      </c>
      <c r="H85" s="16">
        <v>38479</v>
      </c>
      <c r="I85" s="19" t="s">
        <v>54</v>
      </c>
      <c r="J85" s="27" t="str">
        <f t="shared" si="23"/>
        <v>закрыт</v>
      </c>
      <c r="K85" s="10">
        <v>45851</v>
      </c>
      <c r="L85" s="24"/>
      <c r="M85" s="24"/>
      <c r="N85" s="10">
        <v>45121</v>
      </c>
      <c r="O85" s="24"/>
      <c r="P85" s="10">
        <v>45121</v>
      </c>
    </row>
    <row r="86" spans="1:16" ht="195" customHeight="1" x14ac:dyDescent="0.25">
      <c r="A86" s="18">
        <f t="shared" si="24"/>
        <v>83</v>
      </c>
      <c r="B86" s="18" t="s">
        <v>313</v>
      </c>
      <c r="C86" s="23" t="s">
        <v>328</v>
      </c>
      <c r="D86" s="23" t="s">
        <v>314</v>
      </c>
      <c r="E86" s="18">
        <v>70</v>
      </c>
      <c r="F86" s="17" t="s">
        <v>330</v>
      </c>
      <c r="G86" s="17" t="s">
        <v>329</v>
      </c>
      <c r="H86" s="16">
        <v>59068</v>
      </c>
      <c r="I86" s="19" t="s">
        <v>54</v>
      </c>
      <c r="J86" s="27" t="str">
        <f t="shared" si="23"/>
        <v>закрыт</v>
      </c>
      <c r="K86" s="10">
        <v>45857</v>
      </c>
      <c r="L86" s="24"/>
      <c r="M86" s="24"/>
      <c r="N86" s="36">
        <v>45249</v>
      </c>
      <c r="O86" s="24"/>
      <c r="P86" s="36">
        <v>45249</v>
      </c>
    </row>
    <row r="87" spans="1:16" ht="238.5" customHeight="1" x14ac:dyDescent="0.25">
      <c r="A87" s="18">
        <f t="shared" si="24"/>
        <v>84</v>
      </c>
      <c r="B87" s="18" t="s">
        <v>336</v>
      </c>
      <c r="C87" s="23" t="s">
        <v>251</v>
      </c>
      <c r="D87" s="23" t="s">
        <v>337</v>
      </c>
      <c r="E87" s="18">
        <v>150</v>
      </c>
      <c r="F87" s="17" t="s">
        <v>339</v>
      </c>
      <c r="G87" s="17" t="s">
        <v>338</v>
      </c>
      <c r="H87" s="16">
        <v>59068</v>
      </c>
      <c r="I87" s="19" t="s">
        <v>54</v>
      </c>
      <c r="J87" s="27" t="str">
        <f t="shared" si="23"/>
        <v>закрыт</v>
      </c>
      <c r="K87" s="10">
        <v>45863</v>
      </c>
      <c r="L87" s="24"/>
      <c r="M87" s="24"/>
      <c r="N87" s="36">
        <v>45173</v>
      </c>
      <c r="O87" s="24"/>
      <c r="P87" s="36">
        <v>45173</v>
      </c>
    </row>
    <row r="88" spans="1:16" ht="195" customHeight="1" x14ac:dyDescent="0.25">
      <c r="A88" s="18">
        <f t="shared" si="24"/>
        <v>85</v>
      </c>
      <c r="B88" s="18" t="s">
        <v>323</v>
      </c>
      <c r="C88" s="23" t="s">
        <v>95</v>
      </c>
      <c r="D88" s="23" t="s">
        <v>342</v>
      </c>
      <c r="E88" s="18">
        <v>3</v>
      </c>
      <c r="F88" s="17" t="s">
        <v>340</v>
      </c>
      <c r="G88" s="17" t="s">
        <v>341</v>
      </c>
      <c r="H88" s="16">
        <v>17500</v>
      </c>
      <c r="I88" s="19" t="s">
        <v>54</v>
      </c>
      <c r="J88" s="27" t="str">
        <f t="shared" si="23"/>
        <v>закрыт</v>
      </c>
      <c r="K88" s="10">
        <v>45863</v>
      </c>
      <c r="L88" s="24"/>
      <c r="M88" s="24"/>
      <c r="N88" s="36">
        <v>45255</v>
      </c>
      <c r="O88" s="24"/>
      <c r="P88" s="36">
        <v>45255</v>
      </c>
    </row>
    <row r="89" spans="1:16" ht="195" customHeight="1" x14ac:dyDescent="0.25">
      <c r="A89" s="18">
        <f t="shared" si="24"/>
        <v>86</v>
      </c>
      <c r="B89" s="18" t="s">
        <v>343</v>
      </c>
      <c r="C89" s="23" t="s">
        <v>92</v>
      </c>
      <c r="D89" s="23" t="s">
        <v>342</v>
      </c>
      <c r="E89" s="18">
        <v>3</v>
      </c>
      <c r="F89" s="17" t="s">
        <v>344</v>
      </c>
      <c r="G89" s="17" t="s">
        <v>345</v>
      </c>
      <c r="H89" s="16">
        <v>17500</v>
      </c>
      <c r="I89" s="19" t="s">
        <v>54</v>
      </c>
      <c r="J89" s="27" t="str">
        <f t="shared" si="23"/>
        <v>закрыт</v>
      </c>
      <c r="K89" s="10">
        <v>45865</v>
      </c>
      <c r="L89" s="24"/>
      <c r="M89" s="24"/>
      <c r="N89" s="36">
        <v>45259</v>
      </c>
      <c r="O89" s="24"/>
      <c r="P89" s="36">
        <v>45259</v>
      </c>
    </row>
    <row r="90" spans="1:16" ht="195" customHeight="1" x14ac:dyDescent="0.25">
      <c r="A90" s="18">
        <f t="shared" si="24"/>
        <v>87</v>
      </c>
      <c r="B90" s="18" t="s">
        <v>324</v>
      </c>
      <c r="C90" s="23" t="s">
        <v>95</v>
      </c>
      <c r="D90" s="23" t="s">
        <v>342</v>
      </c>
      <c r="E90" s="18">
        <v>3</v>
      </c>
      <c r="F90" s="17" t="s">
        <v>346</v>
      </c>
      <c r="G90" s="17" t="s">
        <v>347</v>
      </c>
      <c r="H90" s="16">
        <v>2660</v>
      </c>
      <c r="I90" s="19" t="s">
        <v>54</v>
      </c>
      <c r="J90" s="27" t="str">
        <f t="shared" si="23"/>
        <v>закрыт</v>
      </c>
      <c r="K90" s="10">
        <v>45866</v>
      </c>
      <c r="L90" s="24"/>
      <c r="M90" s="24"/>
      <c r="N90" s="36">
        <v>45258</v>
      </c>
      <c r="O90" s="24"/>
      <c r="P90" s="36">
        <v>45258</v>
      </c>
    </row>
    <row r="91" spans="1:16" ht="195" customHeight="1" x14ac:dyDescent="0.25">
      <c r="A91" s="18">
        <f t="shared" si="24"/>
        <v>88</v>
      </c>
      <c r="B91" s="18" t="s">
        <v>325</v>
      </c>
      <c r="C91" s="23" t="s">
        <v>92</v>
      </c>
      <c r="D91" s="23" t="s">
        <v>342</v>
      </c>
      <c r="E91" s="18">
        <v>1</v>
      </c>
      <c r="F91" s="17" t="s">
        <v>349</v>
      </c>
      <c r="G91" s="17" t="s">
        <v>348</v>
      </c>
      <c r="H91" s="16">
        <v>5833.33</v>
      </c>
      <c r="I91" s="19" t="s">
        <v>54</v>
      </c>
      <c r="J91" s="27" t="str">
        <f t="shared" si="23"/>
        <v>закрыт</v>
      </c>
      <c r="K91" s="10">
        <v>45869</v>
      </c>
      <c r="L91" s="24"/>
      <c r="M91" s="24"/>
      <c r="N91" s="36">
        <v>45259</v>
      </c>
      <c r="O91" s="24"/>
      <c r="P91" s="36">
        <v>45259</v>
      </c>
    </row>
    <row r="92" spans="1:16" ht="195" customHeight="1" x14ac:dyDescent="0.25">
      <c r="A92" s="18">
        <f t="shared" si="24"/>
        <v>89</v>
      </c>
      <c r="B92" s="18" t="s">
        <v>326</v>
      </c>
      <c r="C92" s="23" t="s">
        <v>92</v>
      </c>
      <c r="D92" s="23" t="s">
        <v>342</v>
      </c>
      <c r="E92" s="18">
        <v>2</v>
      </c>
      <c r="F92" s="17" t="s">
        <v>350</v>
      </c>
      <c r="G92" s="17" t="s">
        <v>351</v>
      </c>
      <c r="H92" s="16">
        <v>11666.67</v>
      </c>
      <c r="I92" s="19" t="s">
        <v>54</v>
      </c>
      <c r="J92" s="27" t="str">
        <f t="shared" si="23"/>
        <v>закрыт</v>
      </c>
      <c r="K92" s="10">
        <v>45869</v>
      </c>
      <c r="L92" s="24"/>
      <c r="M92" s="24"/>
      <c r="N92" s="36">
        <v>45259</v>
      </c>
      <c r="O92" s="24"/>
      <c r="P92" s="36">
        <v>45259</v>
      </c>
    </row>
    <row r="93" spans="1:16" ht="195" customHeight="1" x14ac:dyDescent="0.25">
      <c r="A93" s="18">
        <f t="shared" si="24"/>
        <v>90</v>
      </c>
      <c r="B93" s="18" t="s">
        <v>355</v>
      </c>
      <c r="C93" s="23" t="s">
        <v>170</v>
      </c>
      <c r="D93" s="23" t="s">
        <v>219</v>
      </c>
      <c r="E93" s="18">
        <v>13</v>
      </c>
      <c r="F93" s="17" t="s">
        <v>356</v>
      </c>
      <c r="G93" s="17" t="s">
        <v>357</v>
      </c>
      <c r="H93" s="16">
        <v>38479</v>
      </c>
      <c r="I93" s="19" t="s">
        <v>54</v>
      </c>
      <c r="J93" s="27" t="str">
        <f t="shared" si="23"/>
        <v>закрыт</v>
      </c>
      <c r="K93" s="10">
        <v>45877</v>
      </c>
      <c r="L93" s="24"/>
      <c r="M93" s="24"/>
      <c r="N93" s="36">
        <v>45268</v>
      </c>
      <c r="O93" s="24"/>
      <c r="P93" s="36">
        <v>45268</v>
      </c>
    </row>
    <row r="94" spans="1:16" ht="31.5" x14ac:dyDescent="0.25">
      <c r="A94" s="18">
        <f t="shared" si="24"/>
        <v>91</v>
      </c>
      <c r="B94" s="18" t="s">
        <v>352</v>
      </c>
      <c r="C94" s="23"/>
      <c r="D94" s="23" t="s">
        <v>354</v>
      </c>
      <c r="E94" s="18">
        <v>1700</v>
      </c>
      <c r="F94" s="17" t="s">
        <v>353</v>
      </c>
      <c r="G94" s="68" t="s">
        <v>145</v>
      </c>
      <c r="H94" s="69"/>
      <c r="I94" s="69"/>
      <c r="J94" s="69"/>
      <c r="K94" s="69"/>
      <c r="L94" s="69"/>
      <c r="M94" s="69"/>
      <c r="N94" s="69"/>
      <c r="O94" s="69"/>
      <c r="P94" s="69"/>
    </row>
    <row r="95" spans="1:16" ht="40.5" customHeight="1" x14ac:dyDescent="0.25">
      <c r="A95" s="18">
        <f t="shared" si="24"/>
        <v>92</v>
      </c>
      <c r="B95" s="5" t="s">
        <v>358</v>
      </c>
      <c r="C95" s="5" t="s">
        <v>383</v>
      </c>
      <c r="D95" s="5" t="s">
        <v>382</v>
      </c>
      <c r="E95" s="5">
        <v>40</v>
      </c>
      <c r="F95" s="5" t="s">
        <v>365</v>
      </c>
      <c r="G95" s="68" t="s">
        <v>145</v>
      </c>
      <c r="H95" s="69"/>
      <c r="I95" s="69"/>
      <c r="J95" s="69"/>
      <c r="K95" s="69"/>
      <c r="L95" s="69"/>
      <c r="M95" s="69"/>
      <c r="N95" s="69"/>
      <c r="O95" s="69"/>
      <c r="P95" s="69"/>
    </row>
    <row r="96" spans="1:16" ht="195" customHeight="1" x14ac:dyDescent="0.25">
      <c r="A96" s="18">
        <f t="shared" si="24"/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374</v>
      </c>
      <c r="H96" s="34">
        <f>33793.2/1.2</f>
        <v>28161</v>
      </c>
      <c r="I96" s="19" t="s">
        <v>54</v>
      </c>
      <c r="J96" s="27" t="str">
        <f t="shared" ref="J96:J105" si="25">IF(N96&lt;&gt;"","закрыт","действующий")</f>
        <v>закрыт</v>
      </c>
      <c r="K96" s="35">
        <v>45880</v>
      </c>
      <c r="L96" s="5"/>
      <c r="M96" s="5"/>
      <c r="N96" s="35">
        <v>45271</v>
      </c>
      <c r="O96" s="5"/>
      <c r="P96" s="35">
        <v>45271</v>
      </c>
    </row>
    <row r="97" spans="1:17" ht="195" customHeight="1" x14ac:dyDescent="0.25">
      <c r="A97" s="18">
        <f t="shared" si="24"/>
        <v>94</v>
      </c>
      <c r="B97" s="5" t="s">
        <v>361</v>
      </c>
      <c r="C97" s="5" t="s">
        <v>384</v>
      </c>
      <c r="D97" s="5" t="s">
        <v>385</v>
      </c>
      <c r="E97" s="5">
        <v>5</v>
      </c>
      <c r="F97" s="5" t="s">
        <v>367</v>
      </c>
      <c r="G97" s="5" t="s">
        <v>375</v>
      </c>
      <c r="H97" s="34">
        <f>33793.2/1.2</f>
        <v>28161</v>
      </c>
      <c r="I97" s="19" t="s">
        <v>54</v>
      </c>
      <c r="J97" s="27" t="str">
        <f t="shared" si="25"/>
        <v>закрыт</v>
      </c>
      <c r="K97" s="35">
        <v>45891</v>
      </c>
      <c r="L97" s="5"/>
      <c r="M97" s="5"/>
      <c r="N97" s="35">
        <v>45282</v>
      </c>
      <c r="O97" s="5"/>
      <c r="P97" s="35">
        <v>45282</v>
      </c>
    </row>
    <row r="98" spans="1:17" ht="195" customHeight="1" x14ac:dyDescent="0.25">
      <c r="A98" s="18">
        <f t="shared" si="24"/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376</v>
      </c>
      <c r="H98" s="34">
        <f>46174.8/1.2</f>
        <v>38479.000000000007</v>
      </c>
      <c r="I98" s="19" t="s">
        <v>54</v>
      </c>
      <c r="J98" s="27" t="str">
        <f t="shared" si="25"/>
        <v>закрыт</v>
      </c>
      <c r="K98" s="35">
        <v>45890</v>
      </c>
      <c r="L98" s="5"/>
      <c r="M98" s="5"/>
      <c r="N98" s="35">
        <v>45198</v>
      </c>
      <c r="O98" s="5"/>
      <c r="P98" s="35">
        <v>45198</v>
      </c>
    </row>
    <row r="99" spans="1:17" ht="195" x14ac:dyDescent="0.25">
      <c r="A99" s="18">
        <f t="shared" si="24"/>
        <v>96</v>
      </c>
      <c r="B99" s="5" t="s">
        <v>359</v>
      </c>
      <c r="C99" s="5" t="s">
        <v>386</v>
      </c>
      <c r="D99" s="5" t="s">
        <v>387</v>
      </c>
      <c r="E99" s="5">
        <v>50</v>
      </c>
      <c r="F99" s="5" t="s">
        <v>369</v>
      </c>
      <c r="G99" s="5" t="s">
        <v>377</v>
      </c>
      <c r="H99" s="34">
        <f>15906/1.2</f>
        <v>13255</v>
      </c>
      <c r="I99" s="19" t="s">
        <v>54</v>
      </c>
      <c r="J99" s="27" t="str">
        <f t="shared" si="25"/>
        <v>действующий</v>
      </c>
      <c r="K99" s="35">
        <v>45890</v>
      </c>
      <c r="L99" s="5"/>
      <c r="M99" s="5"/>
      <c r="N99" s="5"/>
      <c r="O99" s="5"/>
      <c r="P99" s="5"/>
    </row>
    <row r="100" spans="1:17" ht="195" x14ac:dyDescent="0.25">
      <c r="A100" s="18">
        <f t="shared" si="24"/>
        <v>97</v>
      </c>
      <c r="B100" s="5" t="s">
        <v>358</v>
      </c>
      <c r="C100" s="5" t="s">
        <v>383</v>
      </c>
      <c r="D100" s="5" t="s">
        <v>382</v>
      </c>
      <c r="E100" s="5">
        <v>140</v>
      </c>
      <c r="F100" s="5" t="s">
        <v>370</v>
      </c>
      <c r="G100" s="5" t="s">
        <v>378</v>
      </c>
      <c r="H100" s="34">
        <f>70881.6/1.2</f>
        <v>59068.000000000007</v>
      </c>
      <c r="I100" s="19" t="s">
        <v>54</v>
      </c>
      <c r="J100" s="27" t="str">
        <f t="shared" si="25"/>
        <v>закрыт</v>
      </c>
      <c r="K100" s="35">
        <v>45885</v>
      </c>
      <c r="L100" s="5"/>
      <c r="M100" s="35"/>
      <c r="N100" s="35">
        <v>45175</v>
      </c>
      <c r="O100" s="5"/>
      <c r="P100" s="35">
        <v>45175</v>
      </c>
    </row>
    <row r="101" spans="1:17" ht="195" x14ac:dyDescent="0.25">
      <c r="A101" s="18">
        <f t="shared" si="24"/>
        <v>98</v>
      </c>
      <c r="B101" s="5" t="s">
        <v>199</v>
      </c>
      <c r="C101" s="5" t="s">
        <v>170</v>
      </c>
      <c r="D101" s="5" t="s">
        <v>385</v>
      </c>
      <c r="E101" s="5">
        <v>7</v>
      </c>
      <c r="F101" s="5" t="s">
        <v>371</v>
      </c>
      <c r="G101" s="5" t="s">
        <v>379</v>
      </c>
      <c r="H101" s="34">
        <f>33793.2/1.2</f>
        <v>28161</v>
      </c>
      <c r="I101" s="19" t="s">
        <v>54</v>
      </c>
      <c r="J101" s="27" t="str">
        <f t="shared" si="25"/>
        <v>закрыт</v>
      </c>
      <c r="K101" s="35">
        <v>45894</v>
      </c>
      <c r="L101" s="5"/>
      <c r="M101" s="5"/>
      <c r="N101" s="35">
        <v>45176</v>
      </c>
      <c r="O101" s="5"/>
      <c r="P101" s="35">
        <v>45176</v>
      </c>
    </row>
    <row r="102" spans="1:17" ht="195" x14ac:dyDescent="0.25">
      <c r="A102" s="18">
        <f t="shared" si="24"/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380</v>
      </c>
      <c r="H102" s="34">
        <f>46174.8/1.2</f>
        <v>38479.000000000007</v>
      </c>
      <c r="I102" s="19" t="s">
        <v>54</v>
      </c>
      <c r="J102" s="27" t="str">
        <f t="shared" si="25"/>
        <v>закрыт</v>
      </c>
      <c r="K102" s="35">
        <v>45168</v>
      </c>
      <c r="L102" s="5"/>
      <c r="M102" s="5"/>
      <c r="N102" s="35">
        <v>45209</v>
      </c>
      <c r="O102" s="5"/>
      <c r="P102" s="35">
        <v>45209</v>
      </c>
    </row>
    <row r="103" spans="1:17" ht="31.5" x14ac:dyDescent="0.25">
      <c r="A103" s="18">
        <f t="shared" si="24"/>
        <v>100</v>
      </c>
      <c r="B103" s="5" t="s">
        <v>364</v>
      </c>
      <c r="C103" s="5" t="s">
        <v>404</v>
      </c>
      <c r="D103" s="5" t="s">
        <v>152</v>
      </c>
      <c r="E103" s="5">
        <v>2</v>
      </c>
      <c r="F103" s="5" t="s">
        <v>373</v>
      </c>
      <c r="G103" s="5" t="s">
        <v>381</v>
      </c>
      <c r="H103" s="68" t="s">
        <v>145</v>
      </c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1:17" ht="195" x14ac:dyDescent="0.25">
      <c r="A104" s="18">
        <f t="shared" si="24"/>
        <v>101</v>
      </c>
      <c r="B104" s="23" t="s">
        <v>389</v>
      </c>
      <c r="C104" s="5" t="s">
        <v>93</v>
      </c>
      <c r="D104" s="5" t="s">
        <v>128</v>
      </c>
      <c r="E104" s="5">
        <v>1</v>
      </c>
      <c r="F104" s="23" t="s">
        <v>403</v>
      </c>
      <c r="G104" s="5" t="s">
        <v>396</v>
      </c>
      <c r="H104" s="34">
        <v>5833.33</v>
      </c>
      <c r="I104" s="19" t="s">
        <v>54</v>
      </c>
      <c r="J104" s="27" t="str">
        <f>IF(N104&lt;&gt;"","закрыт","действующий")</f>
        <v>закрыт</v>
      </c>
      <c r="K104" s="35">
        <v>45920</v>
      </c>
      <c r="L104" s="24"/>
      <c r="M104" s="24"/>
      <c r="N104" s="36">
        <v>45251</v>
      </c>
      <c r="O104" s="24"/>
      <c r="P104" s="36">
        <v>45251</v>
      </c>
    </row>
    <row r="105" spans="1:17" ht="195" x14ac:dyDescent="0.25">
      <c r="A105" s="18">
        <f t="shared" si="24"/>
        <v>102</v>
      </c>
      <c r="B105" s="23" t="s">
        <v>390</v>
      </c>
      <c r="C105" s="5" t="s">
        <v>150</v>
      </c>
      <c r="D105" s="5" t="s">
        <v>128</v>
      </c>
      <c r="E105" s="5">
        <v>2</v>
      </c>
      <c r="F105" s="42">
        <v>45189</v>
      </c>
      <c r="G105" s="5" t="s">
        <v>397</v>
      </c>
      <c r="H105" s="45">
        <f>14000-2333.33</f>
        <v>11666.67</v>
      </c>
      <c r="I105" s="19" t="s">
        <v>54</v>
      </c>
      <c r="J105" s="27" t="str">
        <f t="shared" si="25"/>
        <v>закрыт</v>
      </c>
      <c r="K105" s="41">
        <v>45933</v>
      </c>
      <c r="L105" s="40" t="s">
        <v>406</v>
      </c>
      <c r="M105" s="40" t="s">
        <v>406</v>
      </c>
      <c r="N105" s="40" t="s">
        <v>579</v>
      </c>
      <c r="O105" s="40" t="s">
        <v>406</v>
      </c>
      <c r="P105" s="40" t="s">
        <v>579</v>
      </c>
    </row>
    <row r="106" spans="1:17" ht="195" x14ac:dyDescent="0.25">
      <c r="A106" s="18">
        <f t="shared" si="24"/>
        <v>103</v>
      </c>
      <c r="B106" s="23" t="s">
        <v>391</v>
      </c>
      <c r="C106" s="5" t="s">
        <v>463</v>
      </c>
      <c r="D106" s="5" t="s">
        <v>128</v>
      </c>
      <c r="E106" s="5">
        <v>1</v>
      </c>
      <c r="F106" s="42">
        <v>45189</v>
      </c>
      <c r="G106" s="5" t="s">
        <v>398</v>
      </c>
      <c r="H106" s="45">
        <v>5833.33</v>
      </c>
      <c r="I106" s="19" t="s">
        <v>54</v>
      </c>
      <c r="J106" s="27" t="str">
        <f>IF(N106&lt;&gt;"","закрыт","действующий")</f>
        <v>закрыт</v>
      </c>
      <c r="K106" s="41">
        <v>45933</v>
      </c>
      <c r="L106" s="40"/>
      <c r="M106" s="40"/>
      <c r="N106" s="40" t="s">
        <v>579</v>
      </c>
      <c r="O106" s="40"/>
      <c r="P106" s="40" t="s">
        <v>579</v>
      </c>
    </row>
    <row r="107" spans="1:17" ht="195" x14ac:dyDescent="0.25">
      <c r="A107" s="18">
        <f t="shared" si="24"/>
        <v>104</v>
      </c>
      <c r="B107" s="23" t="s">
        <v>392</v>
      </c>
      <c r="C107" s="5" t="s">
        <v>150</v>
      </c>
      <c r="D107" s="5" t="s">
        <v>407</v>
      </c>
      <c r="E107" s="5">
        <v>2</v>
      </c>
      <c r="F107" s="42">
        <v>45191</v>
      </c>
      <c r="G107" s="5" t="s">
        <v>399</v>
      </c>
      <c r="H107" s="40">
        <f>14000-2333.33</f>
        <v>11666.67</v>
      </c>
      <c r="I107" s="19" t="s">
        <v>54</v>
      </c>
      <c r="J107" s="27" t="str">
        <f>IF(N107&lt;&gt;"","закрыт","действующий")</f>
        <v>закрыт</v>
      </c>
      <c r="K107" s="35">
        <v>45933</v>
      </c>
      <c r="L107" s="40"/>
      <c r="M107" s="40"/>
      <c r="N107" s="40" t="s">
        <v>579</v>
      </c>
      <c r="O107" s="40"/>
      <c r="P107" s="40" t="s">
        <v>579</v>
      </c>
    </row>
    <row r="108" spans="1:17" ht="195" x14ac:dyDescent="0.25">
      <c r="A108" s="18">
        <f t="shared" si="24"/>
        <v>105</v>
      </c>
      <c r="B108" s="23" t="s">
        <v>393</v>
      </c>
      <c r="C108" s="5" t="s">
        <v>150</v>
      </c>
      <c r="D108" s="5" t="s">
        <v>407</v>
      </c>
      <c r="E108" s="5">
        <v>1</v>
      </c>
      <c r="F108" s="42">
        <v>45194</v>
      </c>
      <c r="G108" s="5" t="s">
        <v>400</v>
      </c>
      <c r="H108" s="40">
        <f>7000-1166.67</f>
        <v>5833.33</v>
      </c>
      <c r="I108" s="19" t="s">
        <v>54</v>
      </c>
      <c r="J108" s="27" t="str">
        <f t="shared" ref="J108:J110" si="26">IF(N108&lt;&gt;"","закрыт","действующий")</f>
        <v>закрыт</v>
      </c>
      <c r="K108" s="35">
        <v>45933</v>
      </c>
      <c r="L108" s="40"/>
      <c r="M108" s="40"/>
      <c r="N108" s="40" t="s">
        <v>579</v>
      </c>
      <c r="O108" s="40"/>
      <c r="P108" s="40" t="s">
        <v>579</v>
      </c>
    </row>
    <row r="109" spans="1:17" ht="195" x14ac:dyDescent="0.25">
      <c r="A109" s="18">
        <f t="shared" si="24"/>
        <v>106</v>
      </c>
      <c r="B109" s="23" t="s">
        <v>394</v>
      </c>
      <c r="C109" s="5" t="s">
        <v>99</v>
      </c>
      <c r="D109" s="5" t="s">
        <v>309</v>
      </c>
      <c r="E109" s="5">
        <v>15</v>
      </c>
      <c r="F109" s="42">
        <v>45196</v>
      </c>
      <c r="G109" s="5" t="s">
        <v>401</v>
      </c>
      <c r="H109" s="45">
        <f>46174.8-7695.8</f>
        <v>38479</v>
      </c>
      <c r="I109" s="19" t="s">
        <v>54</v>
      </c>
      <c r="J109" s="27" t="str">
        <f t="shared" si="26"/>
        <v>закрыт</v>
      </c>
      <c r="K109" s="35">
        <v>45318</v>
      </c>
      <c r="L109" s="40"/>
      <c r="M109" s="40"/>
      <c r="N109" s="41">
        <v>45251</v>
      </c>
      <c r="O109" s="40"/>
      <c r="P109" s="41">
        <v>45251</v>
      </c>
    </row>
    <row r="110" spans="1:17" ht="195" x14ac:dyDescent="0.25">
      <c r="A110" s="18">
        <f t="shared" si="24"/>
        <v>107</v>
      </c>
      <c r="B110" s="23" t="s">
        <v>395</v>
      </c>
      <c r="C110" s="5" t="s">
        <v>95</v>
      </c>
      <c r="D110" s="5" t="s">
        <v>462</v>
      </c>
      <c r="E110" s="5">
        <v>5</v>
      </c>
      <c r="F110" s="42">
        <v>45197</v>
      </c>
      <c r="G110" s="5" t="s">
        <v>402</v>
      </c>
      <c r="H110" s="43">
        <v>13255</v>
      </c>
      <c r="I110" s="19" t="s">
        <v>54</v>
      </c>
      <c r="J110" s="27" t="str">
        <f t="shared" si="26"/>
        <v>закрыт</v>
      </c>
      <c r="K110" s="41">
        <v>45941</v>
      </c>
      <c r="L110" s="40"/>
      <c r="M110" s="40"/>
      <c r="N110" s="41">
        <v>45333</v>
      </c>
      <c r="O110" s="40"/>
      <c r="P110" s="41">
        <v>45333</v>
      </c>
    </row>
    <row r="111" spans="1:17" ht="195" x14ac:dyDescent="0.25">
      <c r="A111" s="18">
        <f t="shared" si="24"/>
        <v>108</v>
      </c>
      <c r="B111" s="23" t="s">
        <v>409</v>
      </c>
      <c r="C111" s="5" t="s">
        <v>99</v>
      </c>
      <c r="D111" s="5" t="s">
        <v>309</v>
      </c>
      <c r="E111" s="5">
        <v>15</v>
      </c>
      <c r="F111" s="42">
        <v>45197</v>
      </c>
      <c r="G111" s="5" t="s">
        <v>408</v>
      </c>
      <c r="H111" s="43">
        <v>38479</v>
      </c>
      <c r="I111" s="19" t="s">
        <v>54</v>
      </c>
      <c r="J111" s="27" t="str">
        <f>IF(N111&lt;&gt;"","закрыт","действующий")</f>
        <v>закрыт</v>
      </c>
      <c r="K111" s="42">
        <v>45941</v>
      </c>
      <c r="L111" s="40"/>
      <c r="M111" s="40"/>
      <c r="N111" s="41">
        <v>45333</v>
      </c>
      <c r="O111" s="40"/>
      <c r="P111" s="41">
        <v>45333</v>
      </c>
    </row>
    <row r="112" spans="1:17" ht="210" customHeight="1" x14ac:dyDescent="0.25">
      <c r="A112" s="18">
        <f t="shared" si="24"/>
        <v>109</v>
      </c>
      <c r="B112" s="23" t="s">
        <v>528</v>
      </c>
      <c r="C112" s="5" t="s">
        <v>413</v>
      </c>
      <c r="D112" s="5" t="s">
        <v>411</v>
      </c>
      <c r="E112" s="5">
        <v>5</v>
      </c>
      <c r="F112" s="42">
        <v>45204</v>
      </c>
      <c r="G112" s="5" t="s">
        <v>410</v>
      </c>
      <c r="H112" s="43">
        <v>38479</v>
      </c>
      <c r="I112" s="19" t="s">
        <v>54</v>
      </c>
      <c r="J112" s="27" t="str">
        <f>IF(N112&lt;&gt;"","закрыт","действующий")</f>
        <v>действующий</v>
      </c>
      <c r="K112" s="48">
        <v>45948</v>
      </c>
      <c r="L112" s="40"/>
      <c r="M112" s="40"/>
      <c r="N112" s="40"/>
      <c r="O112" s="40"/>
      <c r="P112" s="40"/>
    </row>
    <row r="113" spans="1:17" ht="195" x14ac:dyDescent="0.25">
      <c r="A113" s="18">
        <f t="shared" si="24"/>
        <v>110</v>
      </c>
      <c r="B113" s="23" t="s">
        <v>529</v>
      </c>
      <c r="C113" s="5" t="s">
        <v>413</v>
      </c>
      <c r="D113" s="5" t="s">
        <v>411</v>
      </c>
      <c r="E113" s="5">
        <v>10</v>
      </c>
      <c r="F113" s="42">
        <v>45204</v>
      </c>
      <c r="G113" s="5" t="s">
        <v>412</v>
      </c>
      <c r="H113" s="43">
        <v>38479</v>
      </c>
      <c r="I113" s="19" t="s">
        <v>54</v>
      </c>
      <c r="J113" s="44" t="s">
        <v>405</v>
      </c>
      <c r="K113" s="42">
        <v>45948</v>
      </c>
      <c r="L113" s="40"/>
      <c r="M113" s="40"/>
      <c r="N113" s="40"/>
      <c r="O113" s="40"/>
      <c r="P113" s="40"/>
    </row>
    <row r="114" spans="1:17" ht="15.75" x14ac:dyDescent="0.25">
      <c r="A114" s="18">
        <f t="shared" si="24"/>
        <v>111</v>
      </c>
      <c r="B114" s="23" t="s">
        <v>415</v>
      </c>
      <c r="C114" s="5"/>
      <c r="D114" s="5"/>
      <c r="E114" s="5"/>
      <c r="F114" s="42"/>
      <c r="G114" s="5" t="s">
        <v>416</v>
      </c>
      <c r="H114" s="68" t="s">
        <v>145</v>
      </c>
      <c r="I114" s="69"/>
      <c r="J114" s="69"/>
      <c r="K114" s="69"/>
      <c r="L114" s="69"/>
      <c r="M114" s="69"/>
      <c r="N114" s="69"/>
      <c r="O114" s="69"/>
      <c r="P114" s="69"/>
      <c r="Q114" s="69"/>
    </row>
    <row r="115" spans="1:17" ht="240" customHeight="1" x14ac:dyDescent="0.25">
      <c r="A115" s="18">
        <f t="shared" si="24"/>
        <v>112</v>
      </c>
      <c r="B115" s="23" t="s">
        <v>417</v>
      </c>
      <c r="C115" s="5" t="s">
        <v>414</v>
      </c>
      <c r="D115" s="5" t="s">
        <v>419</v>
      </c>
      <c r="E115" s="5">
        <v>10</v>
      </c>
      <c r="F115" s="42">
        <v>45204</v>
      </c>
      <c r="G115" s="5" t="s">
        <v>418</v>
      </c>
      <c r="H115" s="43">
        <v>59068</v>
      </c>
      <c r="I115" s="19" t="s">
        <v>54</v>
      </c>
      <c r="J115" s="27" t="str">
        <f>IF(N115&lt;&gt;"","закрыт","действующий")</f>
        <v>действующий</v>
      </c>
      <c r="K115" s="42">
        <v>45217</v>
      </c>
      <c r="L115" s="40"/>
      <c r="M115" s="40"/>
      <c r="N115" s="40"/>
      <c r="O115" s="40"/>
      <c r="P115" s="40"/>
    </row>
    <row r="116" spans="1:17" ht="195" x14ac:dyDescent="0.25">
      <c r="A116" s="18">
        <f t="shared" si="24"/>
        <v>113</v>
      </c>
      <c r="B116" s="23" t="s">
        <v>420</v>
      </c>
      <c r="C116" s="5" t="s">
        <v>414</v>
      </c>
      <c r="D116" s="5" t="s">
        <v>426</v>
      </c>
      <c r="E116" s="5">
        <v>15</v>
      </c>
      <c r="F116" s="42">
        <v>45204</v>
      </c>
      <c r="G116" s="5" t="s">
        <v>421</v>
      </c>
      <c r="H116" s="43">
        <v>38479</v>
      </c>
      <c r="I116" s="19" t="s">
        <v>54</v>
      </c>
      <c r="J116" s="27" t="str">
        <f>IF(N116&lt;&gt;"","закрыт","действующий")</f>
        <v>действующий</v>
      </c>
      <c r="K116" s="42">
        <v>45948</v>
      </c>
      <c r="L116" s="40"/>
      <c r="M116" s="40"/>
      <c r="N116" s="40"/>
      <c r="O116" s="40"/>
      <c r="P116" s="40"/>
    </row>
    <row r="117" spans="1:17" ht="25.5" customHeight="1" x14ac:dyDescent="0.25">
      <c r="A117" s="18">
        <f t="shared" si="24"/>
        <v>114</v>
      </c>
      <c r="B117" s="23" t="s">
        <v>530</v>
      </c>
      <c r="C117" s="5" t="s">
        <v>424</v>
      </c>
      <c r="D117" s="5" t="s">
        <v>425</v>
      </c>
      <c r="E117" s="5">
        <v>10</v>
      </c>
      <c r="F117" s="42">
        <v>45205</v>
      </c>
      <c r="G117" s="5" t="s">
        <v>423</v>
      </c>
      <c r="H117" s="62" t="s">
        <v>145</v>
      </c>
      <c r="I117" s="63"/>
      <c r="J117" s="63"/>
      <c r="K117" s="63"/>
      <c r="L117" s="63"/>
      <c r="M117" s="63"/>
      <c r="N117" s="63"/>
      <c r="O117" s="63"/>
      <c r="P117" s="64"/>
    </row>
    <row r="118" spans="1:17" ht="195" x14ac:dyDescent="0.25">
      <c r="A118" s="18">
        <f t="shared" si="24"/>
        <v>115</v>
      </c>
      <c r="B118" s="23" t="s">
        <v>451</v>
      </c>
      <c r="C118" s="5" t="s">
        <v>150</v>
      </c>
      <c r="D118" s="5" t="s">
        <v>422</v>
      </c>
      <c r="E118" s="5">
        <v>2</v>
      </c>
      <c r="F118" s="42">
        <v>45208</v>
      </c>
      <c r="G118" s="5" t="s">
        <v>427</v>
      </c>
      <c r="H118" s="43">
        <v>11667</v>
      </c>
      <c r="I118" s="19" t="s">
        <v>54</v>
      </c>
      <c r="J118" s="27" t="str">
        <f>IF(N118&lt;&gt;"","закрыт","действующий")</f>
        <v>закрыт</v>
      </c>
      <c r="K118" s="42">
        <v>45950</v>
      </c>
      <c r="L118" s="40"/>
      <c r="M118" s="40"/>
      <c r="N118" s="41">
        <v>45342</v>
      </c>
      <c r="O118" s="40"/>
      <c r="P118" s="41">
        <v>45342</v>
      </c>
    </row>
    <row r="119" spans="1:17" ht="195" x14ac:dyDescent="0.25">
      <c r="A119" s="18">
        <f t="shared" si="24"/>
        <v>116</v>
      </c>
      <c r="B119" s="23" t="s">
        <v>452</v>
      </c>
      <c r="C119" s="5" t="s">
        <v>428</v>
      </c>
      <c r="D119" s="5" t="s">
        <v>309</v>
      </c>
      <c r="E119" s="5">
        <v>15</v>
      </c>
      <c r="F119" s="42">
        <v>45209</v>
      </c>
      <c r="G119" s="5" t="s">
        <v>429</v>
      </c>
      <c r="H119" s="43">
        <v>38479</v>
      </c>
      <c r="I119" s="19" t="s">
        <v>54</v>
      </c>
      <c r="J119" s="27" t="str">
        <f>IF(N119&lt;&gt;"","закрыт","действующий")</f>
        <v>действующий</v>
      </c>
      <c r="K119" s="47">
        <v>45953</v>
      </c>
      <c r="L119" s="40"/>
      <c r="M119" s="40"/>
      <c r="N119" s="41"/>
      <c r="O119" s="40"/>
      <c r="P119" s="41"/>
    </row>
    <row r="120" spans="1:17" ht="195" x14ac:dyDescent="0.25">
      <c r="A120" s="18">
        <f t="shared" si="24"/>
        <v>117</v>
      </c>
      <c r="B120" s="23" t="s">
        <v>453</v>
      </c>
      <c r="C120" s="5" t="s">
        <v>92</v>
      </c>
      <c r="D120" s="5" t="s">
        <v>128</v>
      </c>
      <c r="E120" s="5">
        <v>3</v>
      </c>
      <c r="F120" s="42">
        <v>45211</v>
      </c>
      <c r="G120" s="5" t="s">
        <v>430</v>
      </c>
      <c r="H120" s="43">
        <v>17500</v>
      </c>
      <c r="I120" s="19" t="s">
        <v>54</v>
      </c>
      <c r="J120" s="27" t="str">
        <f t="shared" ref="J120" si="27">IF(N120&lt;&gt;"","закрыт","действующий")</f>
        <v>закрыт</v>
      </c>
      <c r="K120" s="46">
        <v>45953</v>
      </c>
      <c r="L120" s="40"/>
      <c r="M120" s="40"/>
      <c r="N120" s="41">
        <v>45344</v>
      </c>
      <c r="O120" s="40"/>
      <c r="P120" s="41">
        <v>45344</v>
      </c>
    </row>
    <row r="121" spans="1:17" ht="195" x14ac:dyDescent="0.25">
      <c r="A121" s="18">
        <f t="shared" si="24"/>
        <v>118</v>
      </c>
      <c r="B121" s="23" t="s">
        <v>454</v>
      </c>
      <c r="C121" s="5" t="s">
        <v>92</v>
      </c>
      <c r="D121" s="5" t="s">
        <v>128</v>
      </c>
      <c r="E121" s="5">
        <v>1</v>
      </c>
      <c r="F121" s="42">
        <v>45211</v>
      </c>
      <c r="G121" s="5" t="s">
        <v>431</v>
      </c>
      <c r="H121" s="43">
        <v>5833.33</v>
      </c>
      <c r="I121" s="19" t="s">
        <v>54</v>
      </c>
      <c r="J121" s="27" t="str">
        <f>IF(N121&lt;&gt;"","закрыт","действующий")</f>
        <v>закрыт</v>
      </c>
      <c r="K121" s="46">
        <v>45222</v>
      </c>
      <c r="L121" s="40"/>
      <c r="M121" s="40"/>
      <c r="N121" s="41">
        <v>45344</v>
      </c>
      <c r="O121" s="40"/>
      <c r="P121" s="41">
        <v>45344</v>
      </c>
    </row>
    <row r="122" spans="1:17" ht="15.75" x14ac:dyDescent="0.25">
      <c r="A122" s="18">
        <f t="shared" si="24"/>
        <v>119</v>
      </c>
      <c r="B122" s="23" t="s">
        <v>455</v>
      </c>
      <c r="C122" s="5" t="s">
        <v>92</v>
      </c>
      <c r="D122" s="5" t="s">
        <v>128</v>
      </c>
      <c r="E122" s="5">
        <v>2</v>
      </c>
      <c r="F122" s="42">
        <v>45215</v>
      </c>
      <c r="G122" s="5" t="s">
        <v>432</v>
      </c>
      <c r="H122" s="70" t="s">
        <v>145</v>
      </c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47.25" x14ac:dyDescent="0.25">
      <c r="A123" s="18">
        <f t="shared" si="24"/>
        <v>120</v>
      </c>
      <c r="B123" s="23" t="s">
        <v>456</v>
      </c>
      <c r="C123" s="5" t="s">
        <v>170</v>
      </c>
      <c r="D123" s="5" t="s">
        <v>445</v>
      </c>
      <c r="E123" s="5">
        <v>15</v>
      </c>
      <c r="F123" s="42">
        <v>45215</v>
      </c>
      <c r="G123" s="5" t="s">
        <v>433</v>
      </c>
      <c r="H123" s="62" t="s">
        <v>145</v>
      </c>
      <c r="I123" s="63"/>
      <c r="J123" s="63"/>
      <c r="K123" s="63"/>
      <c r="L123" s="63"/>
      <c r="M123" s="63"/>
      <c r="N123" s="63"/>
      <c r="O123" s="63"/>
      <c r="P123" s="64"/>
    </row>
    <row r="124" spans="1:17" ht="195" x14ac:dyDescent="0.25">
      <c r="A124" s="18">
        <f t="shared" si="24"/>
        <v>121</v>
      </c>
      <c r="B124" s="23" t="s">
        <v>457</v>
      </c>
      <c r="C124" s="5" t="s">
        <v>436</v>
      </c>
      <c r="D124" s="5" t="s">
        <v>435</v>
      </c>
      <c r="E124" s="5">
        <v>15</v>
      </c>
      <c r="F124" s="42">
        <v>45215</v>
      </c>
      <c r="G124" s="5" t="s">
        <v>434</v>
      </c>
      <c r="H124" s="43">
        <v>38479</v>
      </c>
      <c r="I124" s="19" t="s">
        <v>54</v>
      </c>
      <c r="J124" s="27" t="str">
        <f t="shared" ref="J124" si="28">IF(N124&lt;&gt;"","закрыт","действующий")</f>
        <v>закрыт</v>
      </c>
      <c r="K124" s="40"/>
      <c r="L124" s="40"/>
      <c r="M124" s="40"/>
      <c r="N124" s="41">
        <v>45264</v>
      </c>
      <c r="O124" s="40"/>
      <c r="P124" s="41">
        <v>45264</v>
      </c>
    </row>
    <row r="125" spans="1:17" ht="195" x14ac:dyDescent="0.25">
      <c r="A125" s="18">
        <f t="shared" si="24"/>
        <v>122</v>
      </c>
      <c r="B125" s="23" t="s">
        <v>458</v>
      </c>
      <c r="C125" s="5" t="s">
        <v>384</v>
      </c>
      <c r="D125" s="5" t="s">
        <v>385</v>
      </c>
      <c r="E125" s="5">
        <v>10</v>
      </c>
      <c r="F125" s="42">
        <v>45217</v>
      </c>
      <c r="G125" s="5" t="s">
        <v>437</v>
      </c>
      <c r="H125" s="43">
        <v>28161</v>
      </c>
      <c r="I125" s="19" t="s">
        <v>54</v>
      </c>
      <c r="J125" s="27" t="str">
        <f t="shared" ref="J125:J131" si="29">IF(N125&lt;&gt;"","закрыт","действующий")</f>
        <v>закрыт</v>
      </c>
      <c r="K125" s="40"/>
      <c r="L125" s="40"/>
      <c r="M125" s="40"/>
      <c r="N125" s="41">
        <v>45351</v>
      </c>
      <c r="O125" s="40"/>
      <c r="P125" s="41">
        <v>45351</v>
      </c>
    </row>
    <row r="126" spans="1:17" ht="195" x14ac:dyDescent="0.25">
      <c r="A126" s="18">
        <f t="shared" si="24"/>
        <v>123</v>
      </c>
      <c r="B126" s="23" t="s">
        <v>438</v>
      </c>
      <c r="C126" s="5" t="s">
        <v>424</v>
      </c>
      <c r="D126" s="5" t="s">
        <v>448</v>
      </c>
      <c r="E126" s="5">
        <v>30</v>
      </c>
      <c r="F126" s="42">
        <v>45218</v>
      </c>
      <c r="G126" s="5" t="s">
        <v>439</v>
      </c>
      <c r="H126" s="43">
        <v>38479</v>
      </c>
      <c r="I126" s="19" t="s">
        <v>54</v>
      </c>
      <c r="J126" s="27" t="str">
        <f t="shared" si="29"/>
        <v>действующий</v>
      </c>
      <c r="K126" s="40"/>
      <c r="L126" s="40"/>
      <c r="M126" s="40"/>
      <c r="N126" s="40"/>
      <c r="O126" s="40"/>
      <c r="P126" s="40"/>
    </row>
    <row r="127" spans="1:17" ht="195" x14ac:dyDescent="0.25">
      <c r="A127" s="18">
        <f t="shared" si="24"/>
        <v>124</v>
      </c>
      <c r="B127" s="23" t="s">
        <v>438</v>
      </c>
      <c r="C127" s="5" t="s">
        <v>424</v>
      </c>
      <c r="D127" s="5" t="s">
        <v>449</v>
      </c>
      <c r="E127" s="5">
        <v>30</v>
      </c>
      <c r="F127" s="42">
        <v>45218</v>
      </c>
      <c r="G127" s="5" t="s">
        <v>440</v>
      </c>
      <c r="H127" s="43">
        <v>59068</v>
      </c>
      <c r="I127" s="19" t="s">
        <v>54</v>
      </c>
      <c r="J127" s="27" t="str">
        <f t="shared" si="29"/>
        <v>действующий</v>
      </c>
      <c r="K127" s="40"/>
      <c r="L127" s="40"/>
      <c r="M127" s="40"/>
      <c r="N127" s="40"/>
      <c r="O127" s="40"/>
      <c r="P127" s="40"/>
    </row>
    <row r="128" spans="1:17" ht="195" x14ac:dyDescent="0.25">
      <c r="A128" s="18">
        <f t="shared" si="24"/>
        <v>125</v>
      </c>
      <c r="B128" s="23" t="s">
        <v>459</v>
      </c>
      <c r="C128" s="5" t="s">
        <v>428</v>
      </c>
      <c r="D128" s="5" t="s">
        <v>442</v>
      </c>
      <c r="E128" s="5">
        <v>15</v>
      </c>
      <c r="F128" s="42">
        <v>45224</v>
      </c>
      <c r="G128" s="5" t="s">
        <v>441</v>
      </c>
      <c r="H128" s="43">
        <v>38479</v>
      </c>
      <c r="I128" s="19" t="s">
        <v>54</v>
      </c>
      <c r="J128" s="27" t="str">
        <f t="shared" si="29"/>
        <v>действующий</v>
      </c>
      <c r="K128" s="40"/>
      <c r="L128" s="40"/>
      <c r="M128" s="40"/>
      <c r="N128" s="40"/>
      <c r="O128" s="40"/>
      <c r="P128" s="40"/>
    </row>
    <row r="129" spans="1:16" ht="195" x14ac:dyDescent="0.25">
      <c r="A129" s="18">
        <f t="shared" si="24"/>
        <v>126</v>
      </c>
      <c r="B129" s="23" t="s">
        <v>460</v>
      </c>
      <c r="C129" s="5" t="s">
        <v>195</v>
      </c>
      <c r="D129" s="5" t="s">
        <v>446</v>
      </c>
      <c r="E129" s="5">
        <v>15</v>
      </c>
      <c r="F129" s="42">
        <v>45224</v>
      </c>
      <c r="G129" s="5" t="s">
        <v>443</v>
      </c>
      <c r="H129" s="43">
        <v>38479</v>
      </c>
      <c r="I129" s="19" t="s">
        <v>54</v>
      </c>
      <c r="J129" s="27" t="str">
        <f t="shared" si="29"/>
        <v>действующий</v>
      </c>
      <c r="K129" s="40"/>
      <c r="L129" s="40"/>
      <c r="M129" s="40"/>
      <c r="N129" s="40"/>
      <c r="O129" s="40"/>
      <c r="P129" s="40"/>
    </row>
    <row r="130" spans="1:16" ht="195" x14ac:dyDescent="0.25">
      <c r="A130" s="18">
        <f t="shared" si="24"/>
        <v>127</v>
      </c>
      <c r="B130" s="23" t="s">
        <v>461</v>
      </c>
      <c r="C130" s="5" t="s">
        <v>92</v>
      </c>
      <c r="D130" s="5" t="s">
        <v>447</v>
      </c>
      <c r="E130" s="5">
        <v>1</v>
      </c>
      <c r="F130" s="42">
        <v>45226</v>
      </c>
      <c r="G130" s="5" t="s">
        <v>444</v>
      </c>
      <c r="H130" s="43">
        <v>5833.33</v>
      </c>
      <c r="I130" s="19" t="s">
        <v>54</v>
      </c>
      <c r="J130" s="27" t="str">
        <f t="shared" si="29"/>
        <v>закрыт</v>
      </c>
      <c r="K130" s="42">
        <v>45957</v>
      </c>
      <c r="L130" s="40"/>
      <c r="M130" s="40"/>
      <c r="N130" s="41">
        <v>45362</v>
      </c>
      <c r="O130" s="40"/>
      <c r="P130" s="41">
        <v>45362</v>
      </c>
    </row>
    <row r="131" spans="1:16" ht="195" x14ac:dyDescent="0.25">
      <c r="A131" s="18">
        <f t="shared" si="24"/>
        <v>128</v>
      </c>
      <c r="B131" s="23" t="s">
        <v>464</v>
      </c>
      <c r="C131" s="5" t="s">
        <v>159</v>
      </c>
      <c r="D131" s="5" t="s">
        <v>446</v>
      </c>
      <c r="E131" s="5">
        <v>15</v>
      </c>
      <c r="F131" s="42">
        <v>45232</v>
      </c>
      <c r="G131" s="5" t="s">
        <v>465</v>
      </c>
      <c r="H131" s="43">
        <v>13300</v>
      </c>
      <c r="I131" s="19" t="s">
        <v>54</v>
      </c>
      <c r="J131" s="27" t="str">
        <f t="shared" si="29"/>
        <v>закрыт</v>
      </c>
      <c r="K131" s="42">
        <v>45963</v>
      </c>
      <c r="L131" s="40"/>
      <c r="M131" s="40"/>
      <c r="N131" s="41">
        <v>45367</v>
      </c>
      <c r="O131" s="40"/>
      <c r="P131" s="41">
        <v>45367</v>
      </c>
    </row>
    <row r="132" spans="1:16" ht="195" x14ac:dyDescent="0.25">
      <c r="A132" s="18">
        <f t="shared" si="24"/>
        <v>129</v>
      </c>
      <c r="B132" s="23" t="s">
        <v>466</v>
      </c>
      <c r="C132" s="5" t="s">
        <v>467</v>
      </c>
      <c r="D132" s="5" t="s">
        <v>475</v>
      </c>
      <c r="E132" s="5">
        <v>15</v>
      </c>
      <c r="F132" s="42">
        <v>45233</v>
      </c>
      <c r="G132" s="5" t="s">
        <v>468</v>
      </c>
      <c r="H132" s="43">
        <v>38479</v>
      </c>
      <c r="I132" s="19" t="s">
        <v>54</v>
      </c>
      <c r="J132" s="27" t="str">
        <f t="shared" ref="J132:J141" si="30">IF(N132&lt;&gt;"","закрыт","действующий")</f>
        <v>закрыт</v>
      </c>
      <c r="K132" s="42">
        <v>45964</v>
      </c>
      <c r="L132" s="40"/>
      <c r="M132" s="40"/>
      <c r="N132" s="41">
        <v>45368</v>
      </c>
      <c r="O132" s="40"/>
      <c r="P132" s="41">
        <v>45368</v>
      </c>
    </row>
    <row r="133" spans="1:16" ht="195" x14ac:dyDescent="0.25">
      <c r="A133" s="18">
        <f t="shared" si="24"/>
        <v>130</v>
      </c>
      <c r="B133" s="23" t="s">
        <v>469</v>
      </c>
      <c r="C133" s="5" t="s">
        <v>414</v>
      </c>
      <c r="D133" s="5" t="s">
        <v>470</v>
      </c>
      <c r="E133" s="5">
        <v>15</v>
      </c>
      <c r="F133" s="42">
        <v>45237</v>
      </c>
      <c r="G133" s="5" t="s">
        <v>473</v>
      </c>
      <c r="H133" s="43">
        <v>59068</v>
      </c>
      <c r="I133" s="19" t="s">
        <v>54</v>
      </c>
      <c r="J133" s="27" t="str">
        <f t="shared" si="30"/>
        <v>действующий</v>
      </c>
      <c r="K133" s="42">
        <v>45968</v>
      </c>
      <c r="L133" s="40"/>
      <c r="M133" s="40"/>
      <c r="N133" s="40"/>
      <c r="O133" s="40"/>
      <c r="P133" s="40"/>
    </row>
    <row r="134" spans="1:16" ht="195" x14ac:dyDescent="0.25">
      <c r="A134" s="18">
        <f t="shared" ref="A134:A187" si="31">A133+1</f>
        <v>131</v>
      </c>
      <c r="B134" s="23" t="s">
        <v>471</v>
      </c>
      <c r="C134" s="5" t="s">
        <v>294</v>
      </c>
      <c r="D134" s="5" t="s">
        <v>472</v>
      </c>
      <c r="E134" s="5">
        <v>1.4</v>
      </c>
      <c r="F134" s="42">
        <v>45239</v>
      </c>
      <c r="G134" s="5" t="s">
        <v>474</v>
      </c>
      <c r="H134" s="43">
        <v>28161</v>
      </c>
      <c r="I134" s="19" t="s">
        <v>54</v>
      </c>
      <c r="J134" s="27" t="str">
        <f t="shared" si="30"/>
        <v>действующий</v>
      </c>
      <c r="K134" s="42">
        <v>45970</v>
      </c>
      <c r="L134" s="40"/>
      <c r="M134" s="40"/>
      <c r="N134" s="40"/>
      <c r="O134" s="40"/>
      <c r="P134" s="40"/>
    </row>
    <row r="135" spans="1:16" ht="195" x14ac:dyDescent="0.25">
      <c r="A135" s="18">
        <f t="shared" si="31"/>
        <v>132</v>
      </c>
      <c r="B135" s="23" t="s">
        <v>477</v>
      </c>
      <c r="C135" s="5" t="s">
        <v>150</v>
      </c>
      <c r="D135" s="5" t="s">
        <v>462</v>
      </c>
      <c r="E135" s="5">
        <v>1</v>
      </c>
      <c r="F135" s="42">
        <v>45239</v>
      </c>
      <c r="G135" s="5" t="s">
        <v>476</v>
      </c>
      <c r="H135" s="43">
        <v>5833.33</v>
      </c>
      <c r="I135" s="19" t="s">
        <v>54</v>
      </c>
      <c r="J135" s="27" t="str">
        <f t="shared" si="30"/>
        <v>действующий</v>
      </c>
      <c r="K135" s="42">
        <v>45970</v>
      </c>
      <c r="L135" s="40"/>
      <c r="M135" s="40"/>
      <c r="N135" s="40"/>
      <c r="O135" s="40"/>
      <c r="P135" s="40"/>
    </row>
    <row r="136" spans="1:16" ht="195" x14ac:dyDescent="0.25">
      <c r="A136" s="18">
        <f t="shared" si="31"/>
        <v>133</v>
      </c>
      <c r="B136" s="23" t="s">
        <v>478</v>
      </c>
      <c r="C136" s="5" t="s">
        <v>479</v>
      </c>
      <c r="D136" s="5" t="s">
        <v>450</v>
      </c>
      <c r="E136" s="5">
        <v>10</v>
      </c>
      <c r="F136" s="42">
        <v>45243</v>
      </c>
      <c r="G136" s="5" t="s">
        <v>480</v>
      </c>
      <c r="H136" s="43" t="s">
        <v>481</v>
      </c>
      <c r="I136" s="19" t="s">
        <v>54</v>
      </c>
      <c r="J136" s="27" t="str">
        <f t="shared" si="30"/>
        <v>действующий</v>
      </c>
      <c r="K136" s="42">
        <v>45974</v>
      </c>
      <c r="L136" s="40"/>
      <c r="M136" s="40"/>
      <c r="N136" s="40"/>
      <c r="O136" s="40"/>
      <c r="P136" s="40"/>
    </row>
    <row r="137" spans="1:16" ht="195" x14ac:dyDescent="0.25">
      <c r="A137" s="18">
        <f t="shared" si="31"/>
        <v>134</v>
      </c>
      <c r="B137" s="23" t="s">
        <v>482</v>
      </c>
      <c r="C137" s="5" t="s">
        <v>179</v>
      </c>
      <c r="D137" s="5" t="s">
        <v>446</v>
      </c>
      <c r="E137" s="5">
        <v>15</v>
      </c>
      <c r="F137" s="42">
        <v>45244</v>
      </c>
      <c r="G137" s="5" t="s">
        <v>485</v>
      </c>
      <c r="H137" s="43">
        <v>13300</v>
      </c>
      <c r="I137" s="19" t="s">
        <v>54</v>
      </c>
      <c r="J137" s="27" t="str">
        <f t="shared" si="30"/>
        <v>действующий</v>
      </c>
      <c r="K137" s="42">
        <v>45975</v>
      </c>
      <c r="L137" s="40"/>
      <c r="M137" s="40"/>
      <c r="N137" s="40"/>
      <c r="O137" s="40"/>
      <c r="P137" s="40"/>
    </row>
    <row r="138" spans="1:16" ht="195" x14ac:dyDescent="0.25">
      <c r="A138" s="18">
        <f t="shared" si="31"/>
        <v>135</v>
      </c>
      <c r="B138" s="23" t="s">
        <v>483</v>
      </c>
      <c r="C138" s="5" t="s">
        <v>174</v>
      </c>
      <c r="D138" s="5" t="s">
        <v>484</v>
      </c>
      <c r="E138" s="5">
        <v>15</v>
      </c>
      <c r="F138" s="42">
        <v>45243</v>
      </c>
      <c r="G138" s="5" t="s">
        <v>486</v>
      </c>
      <c r="H138" s="43">
        <v>38479</v>
      </c>
      <c r="I138" s="19" t="s">
        <v>54</v>
      </c>
      <c r="J138" s="27" t="str">
        <f t="shared" si="30"/>
        <v>действующий</v>
      </c>
      <c r="K138" s="42">
        <v>45974</v>
      </c>
      <c r="L138" s="40"/>
      <c r="M138" s="40"/>
      <c r="N138" s="40"/>
      <c r="O138" s="40"/>
      <c r="P138" s="40"/>
    </row>
    <row r="139" spans="1:16" ht="195" x14ac:dyDescent="0.25">
      <c r="A139" s="18">
        <f t="shared" si="31"/>
        <v>136</v>
      </c>
      <c r="B139" s="23" t="s">
        <v>487</v>
      </c>
      <c r="C139" s="5" t="s">
        <v>488</v>
      </c>
      <c r="D139" s="5" t="s">
        <v>475</v>
      </c>
      <c r="E139" s="5">
        <v>10</v>
      </c>
      <c r="F139" s="42">
        <v>45245</v>
      </c>
      <c r="G139" s="5" t="s">
        <v>489</v>
      </c>
      <c r="H139" s="43">
        <v>29166.67</v>
      </c>
      <c r="I139" s="19" t="s">
        <v>54</v>
      </c>
      <c r="J139" s="27" t="str">
        <f t="shared" si="30"/>
        <v>закрыт</v>
      </c>
      <c r="K139" s="42">
        <v>45976</v>
      </c>
      <c r="L139" s="40"/>
      <c r="M139" s="41"/>
      <c r="N139" s="41">
        <v>45302</v>
      </c>
      <c r="O139" s="40"/>
      <c r="P139" s="41">
        <v>45302</v>
      </c>
    </row>
    <row r="140" spans="1:16" ht="195" x14ac:dyDescent="0.25">
      <c r="A140" s="18">
        <f t="shared" si="31"/>
        <v>137</v>
      </c>
      <c r="B140" s="23" t="s">
        <v>490</v>
      </c>
      <c r="C140" s="5" t="s">
        <v>428</v>
      </c>
      <c r="D140" s="5" t="s">
        <v>446</v>
      </c>
      <c r="E140" s="5">
        <v>15</v>
      </c>
      <c r="F140" s="42">
        <v>45250</v>
      </c>
      <c r="G140" s="5" t="s">
        <v>491</v>
      </c>
      <c r="H140" s="43">
        <v>38479</v>
      </c>
      <c r="I140" s="19" t="s">
        <v>54</v>
      </c>
      <c r="J140" s="27" t="str">
        <f t="shared" si="30"/>
        <v>действующий</v>
      </c>
      <c r="K140" s="42">
        <v>45981</v>
      </c>
      <c r="L140" s="40"/>
      <c r="M140" s="40"/>
      <c r="N140" s="40"/>
      <c r="O140" s="40"/>
      <c r="P140" s="40"/>
    </row>
    <row r="141" spans="1:16" ht="195" x14ac:dyDescent="0.25">
      <c r="A141" s="18">
        <f t="shared" si="31"/>
        <v>138</v>
      </c>
      <c r="B141" s="23" t="s">
        <v>492</v>
      </c>
      <c r="C141" s="5" t="s">
        <v>493</v>
      </c>
      <c r="D141" s="5" t="s">
        <v>494</v>
      </c>
      <c r="E141" s="5">
        <v>15</v>
      </c>
      <c r="F141" s="42">
        <v>45250</v>
      </c>
      <c r="G141" s="5" t="s">
        <v>495</v>
      </c>
      <c r="H141" s="43">
        <v>38479</v>
      </c>
      <c r="I141" s="19" t="s">
        <v>54</v>
      </c>
      <c r="J141" s="27" t="str">
        <f t="shared" si="30"/>
        <v>действующий</v>
      </c>
      <c r="K141" s="42">
        <v>45981</v>
      </c>
      <c r="L141" s="40"/>
      <c r="M141" s="40"/>
      <c r="N141" s="40"/>
      <c r="O141" s="40"/>
      <c r="P141" s="40"/>
    </row>
    <row r="142" spans="1:16" ht="195" x14ac:dyDescent="0.25">
      <c r="A142" s="18">
        <f t="shared" si="31"/>
        <v>139</v>
      </c>
      <c r="B142" s="23" t="s">
        <v>496</v>
      </c>
      <c r="C142" s="5" t="s">
        <v>497</v>
      </c>
      <c r="D142" s="5" t="s">
        <v>475</v>
      </c>
      <c r="E142" s="5">
        <v>1</v>
      </c>
      <c r="F142" s="42">
        <v>45253</v>
      </c>
      <c r="G142" s="5" t="s">
        <v>498</v>
      </c>
      <c r="H142" s="43">
        <v>5833.33</v>
      </c>
      <c r="I142" s="19" t="s">
        <v>54</v>
      </c>
      <c r="J142" s="44" t="s">
        <v>405</v>
      </c>
      <c r="K142" s="42">
        <v>45981</v>
      </c>
      <c r="L142" s="40"/>
      <c r="M142" s="40"/>
      <c r="N142" s="40"/>
      <c r="O142" s="40"/>
      <c r="P142" s="40"/>
    </row>
    <row r="143" spans="1:16" ht="195" x14ac:dyDescent="0.25">
      <c r="A143" s="18">
        <f t="shared" si="31"/>
        <v>140</v>
      </c>
      <c r="B143" s="23" t="s">
        <v>499</v>
      </c>
      <c r="C143" s="5" t="s">
        <v>95</v>
      </c>
      <c r="D143" s="5" t="s">
        <v>517</v>
      </c>
      <c r="E143" s="5">
        <v>1</v>
      </c>
      <c r="F143" s="42">
        <v>45259</v>
      </c>
      <c r="G143" s="5" t="s">
        <v>506</v>
      </c>
      <c r="H143" s="49">
        <v>5833.33</v>
      </c>
      <c r="I143" s="19" t="s">
        <v>54</v>
      </c>
      <c r="J143" s="27" t="str">
        <f t="shared" ref="J143:J145" si="32">IF(N143&lt;&gt;"","закрыт","действующий")</f>
        <v>действующий</v>
      </c>
      <c r="K143" s="50">
        <v>46002</v>
      </c>
      <c r="L143" s="24"/>
      <c r="M143" s="24"/>
      <c r="N143" s="24"/>
      <c r="O143" s="24"/>
      <c r="P143" s="24"/>
    </row>
    <row r="144" spans="1:16" ht="195" x14ac:dyDescent="0.25">
      <c r="A144" s="18">
        <f t="shared" si="31"/>
        <v>141</v>
      </c>
      <c r="B144" s="26" t="s">
        <v>516</v>
      </c>
      <c r="C144" s="5" t="s">
        <v>518</v>
      </c>
      <c r="D144" s="5" t="s">
        <v>519</v>
      </c>
      <c r="E144" s="5">
        <v>400</v>
      </c>
      <c r="F144" s="42">
        <v>45260</v>
      </c>
      <c r="G144" s="5" t="s">
        <v>507</v>
      </c>
      <c r="H144" s="55">
        <v>20715</v>
      </c>
      <c r="I144" s="19" t="s">
        <v>54</v>
      </c>
      <c r="J144" s="27" t="str">
        <f t="shared" si="32"/>
        <v>действующий</v>
      </c>
      <c r="K144" s="50">
        <v>46010</v>
      </c>
      <c r="L144" s="24"/>
      <c r="M144" s="24"/>
      <c r="N144" s="24"/>
      <c r="O144" s="24"/>
      <c r="P144" s="24"/>
    </row>
    <row r="145" spans="1:16" ht="195" x14ac:dyDescent="0.25">
      <c r="A145" s="18">
        <f t="shared" si="31"/>
        <v>142</v>
      </c>
      <c r="B145" s="23" t="s">
        <v>500</v>
      </c>
      <c r="C145" s="5" t="s">
        <v>95</v>
      </c>
      <c r="D145" s="5" t="s">
        <v>517</v>
      </c>
      <c r="E145" s="5">
        <v>15</v>
      </c>
      <c r="F145" s="42">
        <v>45261</v>
      </c>
      <c r="G145" s="5" t="s">
        <v>508</v>
      </c>
      <c r="H145" s="55">
        <v>28161</v>
      </c>
      <c r="I145" s="19" t="s">
        <v>54</v>
      </c>
      <c r="J145" s="27" t="str">
        <f t="shared" si="32"/>
        <v>действующий</v>
      </c>
      <c r="K145" s="50"/>
      <c r="L145" s="24"/>
      <c r="M145" s="24"/>
      <c r="N145" s="24"/>
      <c r="O145" s="24"/>
      <c r="P145" s="24"/>
    </row>
    <row r="146" spans="1:16" ht="195" x14ac:dyDescent="0.25">
      <c r="A146" s="18">
        <f t="shared" si="31"/>
        <v>143</v>
      </c>
      <c r="B146" s="26" t="s">
        <v>520</v>
      </c>
      <c r="C146" s="5" t="s">
        <v>521</v>
      </c>
      <c r="D146" s="5" t="s">
        <v>522</v>
      </c>
      <c r="E146" s="5">
        <v>150</v>
      </c>
      <c r="F146" s="42">
        <v>45265</v>
      </c>
      <c r="G146" s="5" t="s">
        <v>509</v>
      </c>
      <c r="H146" s="55">
        <v>13255</v>
      </c>
      <c r="I146" s="19" t="s">
        <v>54</v>
      </c>
      <c r="J146" s="44" t="s">
        <v>405</v>
      </c>
      <c r="K146" s="50"/>
      <c r="L146" s="24"/>
      <c r="M146" s="24"/>
      <c r="N146" s="24"/>
      <c r="O146" s="24"/>
      <c r="P146" s="24"/>
    </row>
    <row r="147" spans="1:16" ht="195" x14ac:dyDescent="0.25">
      <c r="A147" s="18">
        <f t="shared" si="31"/>
        <v>144</v>
      </c>
      <c r="B147" s="23" t="s">
        <v>501</v>
      </c>
      <c r="C147" s="5" t="s">
        <v>523</v>
      </c>
      <c r="D147" s="5" t="s">
        <v>524</v>
      </c>
      <c r="E147" s="5">
        <v>70</v>
      </c>
      <c r="F147" s="42">
        <v>45266</v>
      </c>
      <c r="G147" s="5" t="s">
        <v>510</v>
      </c>
      <c r="H147" s="55">
        <v>59068</v>
      </c>
      <c r="I147" s="19" t="s">
        <v>54</v>
      </c>
      <c r="J147" s="44" t="s">
        <v>405</v>
      </c>
      <c r="K147" s="50"/>
      <c r="L147" s="24"/>
      <c r="M147" s="24"/>
      <c r="N147" s="24"/>
      <c r="O147" s="24"/>
      <c r="P147" s="24"/>
    </row>
    <row r="148" spans="1:16" ht="195" x14ac:dyDescent="0.25">
      <c r="A148" s="18">
        <f t="shared" si="31"/>
        <v>145</v>
      </c>
      <c r="B148" s="26" t="s">
        <v>525</v>
      </c>
      <c r="C148" s="5" t="s">
        <v>262</v>
      </c>
      <c r="D148" s="5" t="s">
        <v>526</v>
      </c>
      <c r="E148" s="5">
        <v>8</v>
      </c>
      <c r="F148" s="42">
        <v>45266</v>
      </c>
      <c r="G148" s="5" t="s">
        <v>511</v>
      </c>
      <c r="H148" s="55">
        <v>28161</v>
      </c>
      <c r="I148" s="19" t="s">
        <v>54</v>
      </c>
      <c r="J148" s="27" t="str">
        <f t="shared" ref="J148" si="33">IF(N148&lt;&gt;"","закрыт","действующий")</f>
        <v>закрыт</v>
      </c>
      <c r="K148" s="50"/>
      <c r="L148" s="24"/>
      <c r="M148" s="24"/>
      <c r="N148" s="38" t="s">
        <v>537</v>
      </c>
      <c r="O148" s="24"/>
      <c r="P148" s="38" t="s">
        <v>537</v>
      </c>
    </row>
    <row r="149" spans="1:16" ht="195" x14ac:dyDescent="0.25">
      <c r="A149" s="18">
        <f t="shared" si="31"/>
        <v>146</v>
      </c>
      <c r="B149" s="23" t="s">
        <v>502</v>
      </c>
      <c r="C149" s="5" t="s">
        <v>424</v>
      </c>
      <c r="D149" s="5" t="s">
        <v>527</v>
      </c>
      <c r="E149" s="5">
        <v>4</v>
      </c>
      <c r="F149" s="42">
        <v>45272</v>
      </c>
      <c r="G149" s="5" t="s">
        <v>512</v>
      </c>
      <c r="H149" s="49">
        <v>38479</v>
      </c>
      <c r="I149" s="19" t="s">
        <v>54</v>
      </c>
      <c r="J149" s="44" t="s">
        <v>405</v>
      </c>
      <c r="K149" s="50"/>
      <c r="L149" s="24"/>
      <c r="M149" s="24"/>
      <c r="N149" s="24"/>
      <c r="O149" s="24"/>
      <c r="P149" s="24"/>
    </row>
    <row r="150" spans="1:16" ht="195" x14ac:dyDescent="0.25">
      <c r="A150" s="18">
        <f t="shared" si="31"/>
        <v>147</v>
      </c>
      <c r="B150" s="23" t="s">
        <v>503</v>
      </c>
      <c r="C150" s="5" t="s">
        <v>92</v>
      </c>
      <c r="D150" s="5" t="s">
        <v>517</v>
      </c>
      <c r="E150" s="5">
        <v>1</v>
      </c>
      <c r="F150" s="42">
        <v>45278</v>
      </c>
      <c r="G150" s="5" t="s">
        <v>513</v>
      </c>
      <c r="H150" s="49">
        <v>5833.33</v>
      </c>
      <c r="I150" s="19" t="s">
        <v>54</v>
      </c>
      <c r="J150" s="44" t="s">
        <v>405</v>
      </c>
      <c r="L150" s="24"/>
      <c r="M150" s="24"/>
      <c r="N150" s="24"/>
      <c r="O150" s="24"/>
      <c r="P150" s="24"/>
    </row>
    <row r="151" spans="1:16" ht="195" x14ac:dyDescent="0.25">
      <c r="A151" s="18">
        <f t="shared" si="31"/>
        <v>148</v>
      </c>
      <c r="B151" s="23" t="s">
        <v>504</v>
      </c>
      <c r="C151" s="5" t="s">
        <v>523</v>
      </c>
      <c r="D151" s="5" t="s">
        <v>385</v>
      </c>
      <c r="E151" s="5">
        <v>5</v>
      </c>
      <c r="F151" s="42">
        <v>45280</v>
      </c>
      <c r="G151" s="5" t="s">
        <v>514</v>
      </c>
      <c r="H151" s="55">
        <v>28161</v>
      </c>
      <c r="I151" s="51" t="s">
        <v>54</v>
      </c>
      <c r="J151" s="52" t="s">
        <v>405</v>
      </c>
      <c r="K151" s="24"/>
      <c r="L151" s="53"/>
      <c r="M151" s="53"/>
      <c r="N151" s="53"/>
      <c r="O151" s="53"/>
      <c r="P151" s="53"/>
    </row>
    <row r="152" spans="1:16" ht="142.5" customHeight="1" x14ac:dyDescent="0.25">
      <c r="A152" s="18">
        <f t="shared" si="31"/>
        <v>149</v>
      </c>
      <c r="B152" s="23" t="s">
        <v>505</v>
      </c>
      <c r="C152" s="5" t="s">
        <v>95</v>
      </c>
      <c r="D152" s="5" t="s">
        <v>517</v>
      </c>
      <c r="E152" s="5">
        <v>1</v>
      </c>
      <c r="F152" s="42">
        <v>45285</v>
      </c>
      <c r="G152" s="5" t="s">
        <v>515</v>
      </c>
      <c r="H152" s="24"/>
      <c r="I152" s="51" t="s">
        <v>54</v>
      </c>
      <c r="J152" s="27" t="str">
        <f t="shared" ref="J152:J155" si="34">IF(N152&lt;&gt;"","закрыт","действующий")</f>
        <v>действующий</v>
      </c>
      <c r="K152" s="24"/>
      <c r="L152" s="24"/>
      <c r="M152" s="24"/>
      <c r="N152" s="24"/>
      <c r="O152" s="24"/>
      <c r="P152" s="24"/>
    </row>
    <row r="153" spans="1:16" ht="150.75" customHeight="1" x14ac:dyDescent="0.25">
      <c r="A153" s="18">
        <f t="shared" si="31"/>
        <v>150</v>
      </c>
      <c r="B153" s="23" t="s">
        <v>531</v>
      </c>
      <c r="C153" s="5" t="s">
        <v>532</v>
      </c>
      <c r="D153" s="5" t="s">
        <v>534</v>
      </c>
      <c r="E153" s="56">
        <v>19090</v>
      </c>
      <c r="F153" s="42">
        <v>45307</v>
      </c>
      <c r="G153" s="5" t="s">
        <v>533</v>
      </c>
      <c r="H153" s="24"/>
      <c r="I153" s="51" t="s">
        <v>54</v>
      </c>
      <c r="J153" s="54"/>
      <c r="K153" s="24"/>
      <c r="L153" s="24"/>
      <c r="M153" s="24"/>
      <c r="N153" s="24"/>
      <c r="O153" s="24"/>
      <c r="P153" s="24"/>
    </row>
    <row r="154" spans="1:16" ht="195" x14ac:dyDescent="0.25">
      <c r="A154" s="18">
        <f t="shared" si="31"/>
        <v>151</v>
      </c>
      <c r="B154" s="23" t="s">
        <v>536</v>
      </c>
      <c r="C154" s="5" t="s">
        <v>552</v>
      </c>
      <c r="D154" s="5" t="s">
        <v>517</v>
      </c>
      <c r="E154" s="56">
        <v>5</v>
      </c>
      <c r="F154" s="42">
        <v>45307</v>
      </c>
      <c r="G154" s="5" t="s">
        <v>535</v>
      </c>
      <c r="H154" s="24"/>
      <c r="I154" s="51" t="s">
        <v>54</v>
      </c>
      <c r="J154" s="27" t="str">
        <f t="shared" si="34"/>
        <v>действующий</v>
      </c>
      <c r="K154" s="24"/>
      <c r="L154" s="24"/>
      <c r="M154" s="24"/>
      <c r="N154" s="24"/>
      <c r="O154" s="24"/>
      <c r="P154" s="24"/>
    </row>
    <row r="155" spans="1:16" ht="180" customHeight="1" x14ac:dyDescent="0.25">
      <c r="A155" s="57">
        <v>152</v>
      </c>
      <c r="B155" s="58" t="s">
        <v>538</v>
      </c>
      <c r="C155" s="21" t="s">
        <v>523</v>
      </c>
      <c r="D155" s="21" t="s">
        <v>553</v>
      </c>
      <c r="E155" s="21">
        <v>15</v>
      </c>
      <c r="F155" s="59">
        <v>45322</v>
      </c>
      <c r="G155" s="60" t="s">
        <v>554</v>
      </c>
      <c r="H155" s="55">
        <v>38233</v>
      </c>
      <c r="I155" s="51" t="s">
        <v>54</v>
      </c>
      <c r="J155" s="61" t="str">
        <f t="shared" si="34"/>
        <v>действующий</v>
      </c>
      <c r="K155" s="53"/>
      <c r="L155" s="53"/>
      <c r="M155" s="53"/>
      <c r="N155" s="53"/>
      <c r="O155" s="53"/>
      <c r="P155" s="53"/>
    </row>
    <row r="156" spans="1:16" ht="51" customHeight="1" x14ac:dyDescent="0.25">
      <c r="A156" s="18">
        <f t="shared" si="31"/>
        <v>153</v>
      </c>
      <c r="B156" s="23" t="s">
        <v>539</v>
      </c>
      <c r="C156" s="21" t="s">
        <v>557</v>
      </c>
      <c r="D156" s="21" t="s">
        <v>556</v>
      </c>
      <c r="E156" s="21">
        <v>10</v>
      </c>
      <c r="F156" s="59">
        <v>45330</v>
      </c>
      <c r="G156" s="60" t="s">
        <v>555</v>
      </c>
      <c r="H156" s="62" t="s">
        <v>145</v>
      </c>
      <c r="I156" s="63"/>
      <c r="J156" s="63"/>
      <c r="K156" s="63"/>
      <c r="L156" s="63"/>
      <c r="M156" s="63"/>
      <c r="N156" s="63"/>
      <c r="O156" s="63"/>
      <c r="P156" s="64"/>
    </row>
    <row r="157" spans="1:16" ht="31.5" x14ac:dyDescent="0.25">
      <c r="A157" s="18">
        <f t="shared" si="31"/>
        <v>154</v>
      </c>
      <c r="B157" s="23" t="s">
        <v>540</v>
      </c>
      <c r="C157" s="21" t="s">
        <v>557</v>
      </c>
      <c r="D157" s="21" t="s">
        <v>558</v>
      </c>
      <c r="E157" s="21">
        <v>10</v>
      </c>
      <c r="F157" s="59">
        <v>45330</v>
      </c>
      <c r="G157" s="60" t="s">
        <v>559</v>
      </c>
      <c r="H157" s="62" t="s">
        <v>145</v>
      </c>
      <c r="I157" s="63"/>
      <c r="J157" s="63"/>
      <c r="K157" s="63"/>
      <c r="L157" s="63"/>
      <c r="M157" s="63"/>
      <c r="N157" s="63"/>
      <c r="O157" s="63"/>
      <c r="P157" s="64"/>
    </row>
    <row r="158" spans="1:16" ht="175.5" customHeight="1" x14ac:dyDescent="0.25">
      <c r="A158" s="18">
        <f t="shared" si="31"/>
        <v>155</v>
      </c>
      <c r="B158" s="23" t="s">
        <v>541</v>
      </c>
      <c r="C158" s="21" t="s">
        <v>560</v>
      </c>
      <c r="D158" s="21" t="s">
        <v>558</v>
      </c>
      <c r="E158" s="21">
        <v>10</v>
      </c>
      <c r="F158" s="59">
        <v>45330</v>
      </c>
      <c r="G158" s="60" t="s">
        <v>561</v>
      </c>
      <c r="H158" s="55">
        <v>9325</v>
      </c>
      <c r="I158" s="51" t="s">
        <v>54</v>
      </c>
      <c r="J158" s="61" t="str">
        <f t="shared" ref="J158:J177" si="35">IF(N158&lt;&gt;"","закрыт","действующий")</f>
        <v>действующий</v>
      </c>
      <c r="K158" s="24"/>
      <c r="L158" s="24"/>
      <c r="M158" s="24"/>
      <c r="N158" s="24"/>
      <c r="O158" s="24"/>
      <c r="P158" s="24"/>
    </row>
    <row r="159" spans="1:16" ht="137.25" customHeight="1" x14ac:dyDescent="0.25">
      <c r="A159" s="18">
        <f t="shared" si="31"/>
        <v>156</v>
      </c>
      <c r="B159" s="23" t="s">
        <v>542</v>
      </c>
      <c r="C159" s="21" t="s">
        <v>560</v>
      </c>
      <c r="D159" s="21" t="s">
        <v>556</v>
      </c>
      <c r="E159" s="21">
        <v>5</v>
      </c>
      <c r="F159" s="59">
        <v>45331</v>
      </c>
      <c r="G159" s="60" t="s">
        <v>562</v>
      </c>
      <c r="H159" s="55">
        <v>4662.5</v>
      </c>
      <c r="I159" s="51" t="s">
        <v>54</v>
      </c>
      <c r="J159" s="61" t="str">
        <f t="shared" si="35"/>
        <v>действующий</v>
      </c>
      <c r="K159" s="24"/>
      <c r="L159" s="24"/>
      <c r="M159" s="24"/>
      <c r="N159" s="24"/>
      <c r="O159" s="24"/>
      <c r="P159" s="24"/>
    </row>
    <row r="160" spans="1:16" ht="81" customHeight="1" x14ac:dyDescent="0.25">
      <c r="A160" s="18">
        <f t="shared" si="31"/>
        <v>157</v>
      </c>
      <c r="B160" s="23" t="s">
        <v>543</v>
      </c>
      <c r="C160" s="21" t="s">
        <v>560</v>
      </c>
      <c r="D160" s="21" t="s">
        <v>556</v>
      </c>
      <c r="E160" s="21">
        <v>3</v>
      </c>
      <c r="F160" s="59">
        <v>45331</v>
      </c>
      <c r="G160" s="60" t="s">
        <v>563</v>
      </c>
      <c r="H160" s="55">
        <v>2797.5</v>
      </c>
      <c r="I160" s="51" t="s">
        <v>54</v>
      </c>
      <c r="J160" s="61" t="str">
        <f t="shared" si="35"/>
        <v>действующий</v>
      </c>
      <c r="K160" s="24"/>
      <c r="L160" s="24"/>
      <c r="M160" s="24"/>
      <c r="N160" s="24"/>
      <c r="O160" s="24"/>
      <c r="P160" s="24"/>
    </row>
    <row r="161" spans="1:16" ht="108" customHeight="1" x14ac:dyDescent="0.25">
      <c r="A161" s="18">
        <f t="shared" si="31"/>
        <v>158</v>
      </c>
      <c r="B161" s="23" t="s">
        <v>544</v>
      </c>
      <c r="C161" s="21" t="s">
        <v>560</v>
      </c>
      <c r="D161" s="21" t="s">
        <v>556</v>
      </c>
      <c r="E161" s="21">
        <v>3</v>
      </c>
      <c r="F161" s="59">
        <v>45331</v>
      </c>
      <c r="G161" s="60" t="s">
        <v>564</v>
      </c>
      <c r="H161" s="55">
        <v>20000</v>
      </c>
      <c r="I161" s="51" t="s">
        <v>54</v>
      </c>
      <c r="J161" s="61" t="str">
        <f t="shared" si="35"/>
        <v>действующий</v>
      </c>
      <c r="K161" s="24"/>
      <c r="L161" s="24"/>
      <c r="M161" s="24"/>
      <c r="N161" s="24"/>
      <c r="O161" s="24"/>
      <c r="P161" s="24"/>
    </row>
    <row r="162" spans="1:16" ht="72" customHeight="1" x14ac:dyDescent="0.25">
      <c r="A162" s="18">
        <f t="shared" si="31"/>
        <v>159</v>
      </c>
      <c r="B162" s="23" t="s">
        <v>545</v>
      </c>
      <c r="C162" s="21" t="s">
        <v>565</v>
      </c>
      <c r="D162" s="21" t="s">
        <v>556</v>
      </c>
      <c r="E162" s="21">
        <v>5</v>
      </c>
      <c r="F162" s="59">
        <v>45331</v>
      </c>
      <c r="G162" s="60" t="s">
        <v>566</v>
      </c>
      <c r="H162" s="55">
        <v>4662.5</v>
      </c>
      <c r="I162" s="51" t="s">
        <v>54</v>
      </c>
      <c r="J162" s="61" t="str">
        <f t="shared" si="35"/>
        <v>действующий</v>
      </c>
      <c r="K162" s="24"/>
      <c r="L162" s="24"/>
      <c r="M162" s="24"/>
      <c r="N162" s="24"/>
      <c r="O162" s="24"/>
      <c r="P162" s="24"/>
    </row>
    <row r="163" spans="1:16" ht="125.25" customHeight="1" x14ac:dyDescent="0.25">
      <c r="A163" s="18">
        <f t="shared" si="31"/>
        <v>160</v>
      </c>
      <c r="B163" s="23" t="s">
        <v>546</v>
      </c>
      <c r="C163" s="21" t="s">
        <v>565</v>
      </c>
      <c r="D163" s="21" t="s">
        <v>558</v>
      </c>
      <c r="E163" s="21">
        <v>10</v>
      </c>
      <c r="F163" s="59">
        <v>45334</v>
      </c>
      <c r="G163" s="60" t="s">
        <v>567</v>
      </c>
      <c r="H163" s="55">
        <v>9325</v>
      </c>
      <c r="I163" s="51" t="s">
        <v>54</v>
      </c>
      <c r="J163" s="61" t="str">
        <f t="shared" si="35"/>
        <v>действующий</v>
      </c>
      <c r="K163" s="24"/>
      <c r="L163" s="24"/>
      <c r="M163" s="24"/>
      <c r="N163" s="24"/>
      <c r="O163" s="24"/>
      <c r="P163" s="24"/>
    </row>
    <row r="164" spans="1:16" ht="51.75" customHeight="1" x14ac:dyDescent="0.25">
      <c r="A164" s="18">
        <f t="shared" si="31"/>
        <v>161</v>
      </c>
      <c r="B164" s="23" t="s">
        <v>547</v>
      </c>
      <c r="C164" s="21" t="s">
        <v>92</v>
      </c>
      <c r="D164" s="21" t="s">
        <v>568</v>
      </c>
      <c r="E164" s="21">
        <v>1</v>
      </c>
      <c r="F164" s="59">
        <v>45334</v>
      </c>
      <c r="G164" s="60" t="s">
        <v>569</v>
      </c>
      <c r="H164" s="55">
        <v>6666.66</v>
      </c>
      <c r="I164" s="51" t="s">
        <v>54</v>
      </c>
      <c r="J164" s="61" t="str">
        <f t="shared" si="35"/>
        <v>действующий</v>
      </c>
      <c r="K164" s="24"/>
      <c r="L164" s="24"/>
      <c r="M164" s="24"/>
      <c r="N164" s="24"/>
      <c r="O164" s="24"/>
      <c r="P164" s="24"/>
    </row>
    <row r="165" spans="1:16" ht="87" customHeight="1" x14ac:dyDescent="0.25">
      <c r="A165" s="18">
        <f t="shared" si="31"/>
        <v>162</v>
      </c>
      <c r="B165" s="23" t="s">
        <v>548</v>
      </c>
      <c r="C165" s="21" t="s">
        <v>179</v>
      </c>
      <c r="D165" s="21" t="s">
        <v>570</v>
      </c>
      <c r="E165" s="21">
        <v>10</v>
      </c>
      <c r="F165" s="59">
        <v>45334</v>
      </c>
      <c r="G165" s="60" t="s">
        <v>571</v>
      </c>
      <c r="H165" s="55">
        <v>54902</v>
      </c>
      <c r="I165" s="51" t="s">
        <v>54</v>
      </c>
      <c r="J165" s="61" t="str">
        <f t="shared" si="35"/>
        <v>действующий</v>
      </c>
      <c r="K165" s="24"/>
      <c r="L165" s="24"/>
      <c r="M165" s="24"/>
      <c r="N165" s="24"/>
      <c r="O165" s="24"/>
      <c r="P165" s="24"/>
    </row>
    <row r="166" spans="1:16" ht="106.5" customHeight="1" x14ac:dyDescent="0.25">
      <c r="A166" s="18">
        <f t="shared" si="31"/>
        <v>163</v>
      </c>
      <c r="B166" s="23" t="s">
        <v>549</v>
      </c>
      <c r="C166" s="21" t="s">
        <v>93</v>
      </c>
      <c r="D166" s="5" t="s">
        <v>517</v>
      </c>
      <c r="E166" s="21">
        <v>1</v>
      </c>
      <c r="F166" s="59">
        <v>45334</v>
      </c>
      <c r="G166" s="60" t="s">
        <v>572</v>
      </c>
      <c r="H166" s="55">
        <v>6666.66</v>
      </c>
      <c r="I166" s="51" t="s">
        <v>54</v>
      </c>
      <c r="J166" s="61" t="str">
        <f t="shared" si="35"/>
        <v>действующий</v>
      </c>
      <c r="K166" s="24"/>
      <c r="L166" s="24"/>
      <c r="M166" s="24"/>
      <c r="N166" s="24"/>
      <c r="O166" s="24"/>
      <c r="P166" s="24"/>
    </row>
    <row r="167" spans="1:16" ht="64.5" customHeight="1" x14ac:dyDescent="0.25">
      <c r="A167" s="18">
        <f t="shared" si="31"/>
        <v>164</v>
      </c>
      <c r="B167" s="23" t="s">
        <v>550</v>
      </c>
      <c r="C167" s="21" t="s">
        <v>565</v>
      </c>
      <c r="D167" s="21" t="s">
        <v>570</v>
      </c>
      <c r="E167" s="21">
        <v>10</v>
      </c>
      <c r="F167" s="59">
        <v>45336</v>
      </c>
      <c r="G167" s="60" t="s">
        <v>573</v>
      </c>
      <c r="H167" s="55">
        <v>9325</v>
      </c>
      <c r="I167" s="51" t="s">
        <v>54</v>
      </c>
      <c r="J167" s="61" t="str">
        <f t="shared" si="35"/>
        <v>действующий</v>
      </c>
      <c r="K167" s="24"/>
      <c r="L167" s="24"/>
      <c r="M167" s="24"/>
      <c r="N167" s="24"/>
      <c r="O167" s="24"/>
      <c r="P167" s="24"/>
    </row>
    <row r="168" spans="1:16" ht="81" customHeight="1" x14ac:dyDescent="0.25">
      <c r="A168" s="18">
        <f t="shared" si="31"/>
        <v>165</v>
      </c>
      <c r="B168" s="23" t="s">
        <v>539</v>
      </c>
      <c r="C168" s="21" t="s">
        <v>575</v>
      </c>
      <c r="D168" s="21" t="s">
        <v>556</v>
      </c>
      <c r="E168" s="21">
        <v>5</v>
      </c>
      <c r="F168" s="59">
        <v>45341</v>
      </c>
      <c r="G168" s="60" t="s">
        <v>574</v>
      </c>
      <c r="H168" s="55">
        <v>4662.5</v>
      </c>
      <c r="I168" s="51" t="s">
        <v>54</v>
      </c>
      <c r="J168" s="61" t="str">
        <f t="shared" si="35"/>
        <v>действующий</v>
      </c>
      <c r="K168" s="24"/>
      <c r="L168" s="24"/>
      <c r="M168" s="24"/>
      <c r="N168" s="24"/>
      <c r="O168" s="24"/>
      <c r="P168" s="24"/>
    </row>
    <row r="169" spans="1:16" ht="82.5" customHeight="1" x14ac:dyDescent="0.25">
      <c r="A169" s="18">
        <f t="shared" si="31"/>
        <v>166</v>
      </c>
      <c r="B169" s="23" t="s">
        <v>551</v>
      </c>
      <c r="C169" s="21" t="s">
        <v>404</v>
      </c>
      <c r="D169" s="21" t="s">
        <v>576</v>
      </c>
      <c r="E169" s="21">
        <v>10</v>
      </c>
      <c r="F169" s="59">
        <v>45342</v>
      </c>
      <c r="G169" s="60" t="s">
        <v>577</v>
      </c>
      <c r="H169" s="55">
        <v>33333.33</v>
      </c>
      <c r="I169" s="51" t="s">
        <v>54</v>
      </c>
      <c r="J169" s="61" t="str">
        <f t="shared" si="35"/>
        <v>действующий</v>
      </c>
      <c r="K169" s="24"/>
      <c r="L169" s="24"/>
      <c r="M169" s="24"/>
      <c r="N169" s="24"/>
      <c r="O169" s="24"/>
      <c r="P169" s="24"/>
    </row>
    <row r="170" spans="1:16" ht="72" customHeight="1" x14ac:dyDescent="0.25">
      <c r="A170" s="18">
        <f t="shared" si="31"/>
        <v>167</v>
      </c>
      <c r="B170" s="23" t="s">
        <v>540</v>
      </c>
      <c r="C170" s="21" t="s">
        <v>575</v>
      </c>
      <c r="D170" s="21" t="s">
        <v>558</v>
      </c>
      <c r="E170" s="21">
        <v>10</v>
      </c>
      <c r="F170" s="59">
        <v>45342</v>
      </c>
      <c r="G170" s="60" t="s">
        <v>578</v>
      </c>
      <c r="H170" s="55">
        <v>9325</v>
      </c>
      <c r="I170" s="51" t="s">
        <v>54</v>
      </c>
      <c r="J170" s="61" t="str">
        <f t="shared" si="35"/>
        <v>действующий</v>
      </c>
      <c r="K170" s="24"/>
      <c r="L170" s="24"/>
      <c r="M170" s="24"/>
      <c r="N170" s="24"/>
      <c r="O170" s="24"/>
      <c r="P170" s="24"/>
    </row>
    <row r="171" spans="1:16" ht="92.25" customHeight="1" x14ac:dyDescent="0.25">
      <c r="A171" s="18">
        <f t="shared" si="31"/>
        <v>168</v>
      </c>
      <c r="B171" s="23" t="s">
        <v>591</v>
      </c>
      <c r="C171" s="21" t="s">
        <v>592</v>
      </c>
      <c r="D171" s="21" t="s">
        <v>558</v>
      </c>
      <c r="E171" s="21">
        <v>10</v>
      </c>
      <c r="F171" s="59">
        <v>45355</v>
      </c>
      <c r="G171" s="60" t="s">
        <v>580</v>
      </c>
      <c r="H171" s="55">
        <v>9325</v>
      </c>
      <c r="I171" s="51" t="s">
        <v>54</v>
      </c>
      <c r="J171" s="61" t="str">
        <f t="shared" si="35"/>
        <v>действующий</v>
      </c>
      <c r="K171" s="24"/>
      <c r="L171" s="24"/>
      <c r="M171" s="24"/>
      <c r="N171" s="24"/>
      <c r="O171" s="24"/>
      <c r="P171" s="24"/>
    </row>
    <row r="172" spans="1:16" ht="117" customHeight="1" x14ac:dyDescent="0.25">
      <c r="A172" s="18">
        <f t="shared" si="31"/>
        <v>169</v>
      </c>
      <c r="B172" s="21" t="s">
        <v>593</v>
      </c>
      <c r="C172" s="21" t="s">
        <v>604</v>
      </c>
      <c r="D172" s="21" t="s">
        <v>603</v>
      </c>
      <c r="E172" s="21">
        <v>15</v>
      </c>
      <c r="F172" s="59">
        <v>45387</v>
      </c>
      <c r="G172" s="60" t="s">
        <v>581</v>
      </c>
      <c r="H172" s="49">
        <v>54902</v>
      </c>
      <c r="I172" s="51" t="s">
        <v>54</v>
      </c>
      <c r="J172" s="61" t="str">
        <f t="shared" si="35"/>
        <v>действующий</v>
      </c>
      <c r="K172" s="24"/>
      <c r="L172" s="24"/>
      <c r="M172" s="24"/>
      <c r="N172" s="24"/>
      <c r="O172" s="24"/>
      <c r="P172" s="24"/>
    </row>
    <row r="173" spans="1:16" ht="92.25" customHeight="1" x14ac:dyDescent="0.25">
      <c r="A173" s="18">
        <f t="shared" si="31"/>
        <v>170</v>
      </c>
      <c r="B173" s="23" t="s">
        <v>594</v>
      </c>
      <c r="C173" s="21" t="s">
        <v>150</v>
      </c>
      <c r="D173" s="5" t="s">
        <v>517</v>
      </c>
      <c r="E173" s="21">
        <v>5</v>
      </c>
      <c r="F173" s="59">
        <v>45388</v>
      </c>
      <c r="G173" s="60" t="s">
        <v>582</v>
      </c>
      <c r="H173" s="55">
        <v>33333.33</v>
      </c>
      <c r="I173" s="51" t="s">
        <v>54</v>
      </c>
      <c r="J173" s="61" t="str">
        <f t="shared" si="35"/>
        <v>действующий</v>
      </c>
      <c r="K173" s="24"/>
      <c r="L173" s="24"/>
      <c r="M173" s="24"/>
      <c r="N173" s="24"/>
      <c r="O173" s="24"/>
      <c r="P173" s="24"/>
    </row>
    <row r="174" spans="1:16" ht="60.75" customHeight="1" x14ac:dyDescent="0.25">
      <c r="A174" s="18">
        <f t="shared" si="31"/>
        <v>171</v>
      </c>
      <c r="B174" s="23" t="s">
        <v>595</v>
      </c>
      <c r="C174" s="21" t="s">
        <v>92</v>
      </c>
      <c r="D174" s="5" t="s">
        <v>517</v>
      </c>
      <c r="E174" s="21">
        <v>1</v>
      </c>
      <c r="F174" s="59">
        <v>45358</v>
      </c>
      <c r="G174" s="60" t="s">
        <v>583</v>
      </c>
      <c r="H174" s="49">
        <v>6666.67</v>
      </c>
      <c r="I174" s="51" t="s">
        <v>54</v>
      </c>
      <c r="J174" s="61" t="str">
        <f t="shared" si="35"/>
        <v>действующий</v>
      </c>
      <c r="K174" s="24"/>
      <c r="L174" s="24"/>
      <c r="M174" s="24"/>
      <c r="N174" s="24"/>
      <c r="O174" s="24"/>
      <c r="P174" s="24"/>
    </row>
    <row r="175" spans="1:16" ht="51" customHeight="1" x14ac:dyDescent="0.25">
      <c r="A175" s="18">
        <f t="shared" si="31"/>
        <v>172</v>
      </c>
      <c r="B175" s="23" t="s">
        <v>596</v>
      </c>
      <c r="C175" s="21" t="s">
        <v>127</v>
      </c>
      <c r="D175" s="5" t="s">
        <v>605</v>
      </c>
      <c r="E175" s="21">
        <v>7</v>
      </c>
      <c r="F175" s="59">
        <v>45363</v>
      </c>
      <c r="G175" s="60" t="s">
        <v>584</v>
      </c>
      <c r="H175" s="49">
        <v>13333.33</v>
      </c>
      <c r="I175" s="51" t="s">
        <v>54</v>
      </c>
      <c r="J175" s="61" t="str">
        <f t="shared" si="35"/>
        <v>действующий</v>
      </c>
      <c r="K175" s="24"/>
      <c r="L175" s="24"/>
      <c r="M175" s="24"/>
      <c r="N175" s="24"/>
      <c r="O175" s="24"/>
      <c r="P175" s="24"/>
    </row>
    <row r="176" spans="1:16" ht="121.5" customHeight="1" x14ac:dyDescent="0.25">
      <c r="A176" s="18">
        <f t="shared" si="31"/>
        <v>173</v>
      </c>
      <c r="B176" s="23" t="s">
        <v>597</v>
      </c>
      <c r="C176" s="21" t="s">
        <v>592</v>
      </c>
      <c r="D176" s="5" t="s">
        <v>606</v>
      </c>
      <c r="E176" s="21">
        <v>5</v>
      </c>
      <c r="F176" s="59">
        <v>45363</v>
      </c>
      <c r="G176" s="60" t="s">
        <v>585</v>
      </c>
      <c r="H176" s="49">
        <v>4662.5</v>
      </c>
      <c r="I176" s="51" t="s">
        <v>54</v>
      </c>
      <c r="J176" s="61" t="str">
        <f t="shared" si="35"/>
        <v>действующий</v>
      </c>
      <c r="K176" s="24"/>
      <c r="L176" s="24"/>
      <c r="M176" s="24"/>
      <c r="N176" s="24"/>
      <c r="O176" s="24"/>
      <c r="P176" s="24"/>
    </row>
    <row r="177" spans="1:16" ht="74.25" customHeight="1" x14ac:dyDescent="0.25">
      <c r="A177" s="18">
        <f t="shared" si="31"/>
        <v>174</v>
      </c>
      <c r="B177" s="23" t="s">
        <v>598</v>
      </c>
      <c r="C177" s="21" t="s">
        <v>150</v>
      </c>
      <c r="D177" s="5" t="s">
        <v>517</v>
      </c>
      <c r="E177" s="21">
        <v>1</v>
      </c>
      <c r="F177" s="59">
        <v>45363</v>
      </c>
      <c r="G177" s="60" t="s">
        <v>586</v>
      </c>
      <c r="H177" s="49">
        <v>6666.67</v>
      </c>
      <c r="I177" s="51" t="s">
        <v>54</v>
      </c>
      <c r="J177" s="61" t="str">
        <f t="shared" si="35"/>
        <v>действующий</v>
      </c>
      <c r="K177" s="24"/>
      <c r="L177" s="24"/>
      <c r="M177" s="24"/>
      <c r="N177" s="24"/>
      <c r="O177" s="24"/>
      <c r="P177" s="24"/>
    </row>
    <row r="178" spans="1:16" ht="62.25" customHeight="1" x14ac:dyDescent="0.25">
      <c r="A178" s="18">
        <f t="shared" si="31"/>
        <v>175</v>
      </c>
      <c r="B178" s="23" t="s">
        <v>599</v>
      </c>
      <c r="C178" s="21" t="s">
        <v>92</v>
      </c>
      <c r="D178" s="5" t="s">
        <v>517</v>
      </c>
      <c r="E178" s="21">
        <v>1</v>
      </c>
      <c r="F178" s="59">
        <v>45366</v>
      </c>
      <c r="G178" s="60" t="s">
        <v>587</v>
      </c>
      <c r="H178" s="49">
        <v>6666.67</v>
      </c>
      <c r="I178" s="51" t="s">
        <v>54</v>
      </c>
      <c r="J178" s="61" t="str">
        <f t="shared" ref="J178" si="36">IF(N178&lt;&gt;"","закрыт","действующий")</f>
        <v>действующий</v>
      </c>
      <c r="K178" s="24"/>
      <c r="L178" s="24"/>
      <c r="M178" s="24"/>
      <c r="N178" s="24"/>
      <c r="O178" s="24"/>
      <c r="P178" s="24"/>
    </row>
    <row r="179" spans="1:16" ht="40.5" customHeight="1" x14ac:dyDescent="0.25">
      <c r="A179" s="18">
        <f t="shared" si="31"/>
        <v>176</v>
      </c>
      <c r="B179" s="23" t="s">
        <v>600</v>
      </c>
      <c r="C179" s="21" t="s">
        <v>404</v>
      </c>
      <c r="D179" s="21" t="s">
        <v>607</v>
      </c>
      <c r="E179" s="21">
        <v>80</v>
      </c>
      <c r="F179" s="59">
        <v>45366</v>
      </c>
      <c r="G179" s="60" t="s">
        <v>588</v>
      </c>
      <c r="H179" s="49">
        <v>74826</v>
      </c>
      <c r="I179" s="51" t="s">
        <v>54</v>
      </c>
      <c r="J179" s="61" t="str">
        <f t="shared" ref="J179:J181" si="37">IF(N179&lt;&gt;"","закрыт","действующий")</f>
        <v>действующий</v>
      </c>
      <c r="K179" s="24"/>
      <c r="L179" s="24"/>
      <c r="M179" s="24"/>
      <c r="N179" s="24"/>
      <c r="O179" s="24"/>
      <c r="P179" s="24"/>
    </row>
    <row r="180" spans="1:16" ht="57" customHeight="1" x14ac:dyDescent="0.25">
      <c r="A180" s="18">
        <f t="shared" si="31"/>
        <v>177</v>
      </c>
      <c r="B180" s="23" t="s">
        <v>601</v>
      </c>
      <c r="C180" s="21" t="s">
        <v>565</v>
      </c>
      <c r="D180" s="21" t="s">
        <v>558</v>
      </c>
      <c r="E180" s="21">
        <v>10</v>
      </c>
      <c r="F180" s="59">
        <v>45372</v>
      </c>
      <c r="G180" s="60" t="s">
        <v>589</v>
      </c>
      <c r="H180" s="49">
        <v>54902</v>
      </c>
      <c r="I180" s="51" t="s">
        <v>54</v>
      </c>
      <c r="J180" s="61" t="str">
        <f t="shared" si="37"/>
        <v>действующий</v>
      </c>
      <c r="K180" s="24"/>
      <c r="L180" s="24"/>
      <c r="M180" s="24"/>
      <c r="N180" s="24"/>
      <c r="O180" s="24"/>
      <c r="P180" s="24"/>
    </row>
    <row r="181" spans="1:16" ht="109.5" customHeight="1" x14ac:dyDescent="0.25">
      <c r="A181" s="18">
        <f t="shared" si="31"/>
        <v>178</v>
      </c>
      <c r="B181" s="23" t="s">
        <v>602</v>
      </c>
      <c r="C181" s="21" t="s">
        <v>424</v>
      </c>
      <c r="D181" s="21" t="s">
        <v>608</v>
      </c>
      <c r="E181" s="21">
        <v>50</v>
      </c>
      <c r="F181" s="59">
        <v>45373</v>
      </c>
      <c r="G181" s="60" t="s">
        <v>590</v>
      </c>
      <c r="H181" s="49">
        <v>15733</v>
      </c>
      <c r="I181" s="51" t="s">
        <v>54</v>
      </c>
      <c r="J181" s="61" t="str">
        <f t="shared" si="37"/>
        <v>действующий</v>
      </c>
      <c r="K181" s="24"/>
      <c r="L181" s="24"/>
      <c r="M181" s="24"/>
      <c r="N181" s="24"/>
      <c r="O181" s="24"/>
      <c r="P181" s="24"/>
    </row>
    <row r="182" spans="1:16" ht="15.75" x14ac:dyDescent="0.25">
      <c r="A182" s="18">
        <f t="shared" si="31"/>
        <v>179</v>
      </c>
      <c r="B182" s="23"/>
    </row>
    <row r="183" spans="1:16" ht="15.75" x14ac:dyDescent="0.25">
      <c r="A183" s="18">
        <f t="shared" si="31"/>
        <v>180</v>
      </c>
      <c r="B183" s="23"/>
    </row>
    <row r="184" spans="1:16" ht="15.75" x14ac:dyDescent="0.25">
      <c r="A184" s="18">
        <f t="shared" si="31"/>
        <v>181</v>
      </c>
      <c r="B184" s="23"/>
    </row>
    <row r="185" spans="1:16" ht="15.75" x14ac:dyDescent="0.25">
      <c r="A185" s="18">
        <f t="shared" si="31"/>
        <v>182</v>
      </c>
      <c r="B185" s="23"/>
    </row>
    <row r="186" spans="1:16" ht="15.75" x14ac:dyDescent="0.25">
      <c r="A186" s="18">
        <f t="shared" si="31"/>
        <v>183</v>
      </c>
      <c r="B186" s="23"/>
    </row>
    <row r="187" spans="1:16" ht="15.75" x14ac:dyDescent="0.25">
      <c r="A187" s="18">
        <f t="shared" si="31"/>
        <v>184</v>
      </c>
      <c r="B187" s="23"/>
    </row>
  </sheetData>
  <autoFilter ref="A3:S6"/>
  <mergeCells count="26">
    <mergeCell ref="H156:P156"/>
    <mergeCell ref="H157:P157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H117:P117"/>
    <mergeCell ref="H122:Q122"/>
    <mergeCell ref="H123:P123"/>
    <mergeCell ref="G58:P58"/>
    <mergeCell ref="G60:P60"/>
    <mergeCell ref="G63:P63"/>
    <mergeCell ref="G68:P68"/>
    <mergeCell ref="G79:P79"/>
    <mergeCell ref="H103:Q103"/>
    <mergeCell ref="H114:Q114"/>
    <mergeCell ref="G94:P94"/>
    <mergeCell ref="G95:P95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Pavel.Alekseev2@evraz.com</cp:lastModifiedBy>
  <cp:lastPrinted>2018-09-10T05:02:52Z</cp:lastPrinted>
  <dcterms:created xsi:type="dcterms:W3CDTF">2013-06-13T01:56:44Z</dcterms:created>
  <dcterms:modified xsi:type="dcterms:W3CDTF">2024-04-01T11:43:26Z</dcterms:modified>
</cp:coreProperties>
</file>