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0.40.44.234\тарифный\ИП 25-29\ОКСИР\1.19. Тех.перевооружение ТП-23 (+)\ПТЭО\"/>
    </mc:Choice>
  </mc:AlternateContent>
  <xr:revisionPtr revIDLastSave="0" documentId="13_ncr:1_{9F26CBC4-5E1B-46B1-BA29-67674BA19A1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Реконструк ТП-23 зам транс - По" sheetId="1" r:id="rId1"/>
  </sheets>
  <definedNames>
    <definedName name="_xlnm.Print_Titles" localSheetId="0">'Реконструк ТП-23 зам транс - По'!$12:$12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3" i="1" l="1"/>
  <c r="D55" i="1" s="1"/>
  <c r="D56" i="1" l="1"/>
  <c r="D57" i="1" s="1"/>
</calcChain>
</file>

<file path=xl/sharedStrings.xml><?xml version="1.0" encoding="utf-8"?>
<sst xmlns="http://schemas.openxmlformats.org/spreadsheetml/2006/main" count="119" uniqueCount="76">
  <si>
    <t/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</si>
  <si>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</si>
  <si>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</si>
  <si>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</si>
  <si>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</si>
  <si>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</si>
  <si>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</si>
  <si>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</si>
  <si>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</si>
  <si>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</si>
  <si>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</si>
  <si>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</si>
  <si>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</si>
  <si>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</t>
  </si>
  <si>
    <t>1</t>
  </si>
  <si>
    <t>Проектно-изыскательские работы для отдельных элементов электрических сетей стоимостью: от 6 до 10,9 млн. руб.</t>
  </si>
  <si>
    <t>1 объект</t>
  </si>
  <si>
    <t xml:space="preserve"> дефлятор 2018г-2019г. 6,8% ПЗ=1,068</t>
  </si>
  <si>
    <t xml:space="preserve"> дефлятор 2019г-2020г. 5,7% ПЗ=1,057</t>
  </si>
  <si>
    <t xml:space="preserve"> дефлятор 2020г-2021г. 5,2% ПЗ=1,052</t>
  </si>
  <si>
    <t xml:space="preserve"> дефлятор 2021г-2022г. 14,6% ПЗ=1,146</t>
  </si>
  <si>
    <t xml:space="preserve"> дефлятор 2022г-2023г. 5,8% ПЗ=1,058</t>
  </si>
  <si>
    <t xml:space="preserve"> дефлятор 2023г-2024г. 5,3% ПЗ=1,053</t>
  </si>
  <si>
    <t xml:space="preserve"> дефлятор 2024г-2025г. 4,8% ПЗ=1,048</t>
  </si>
  <si>
    <t xml:space="preserve"> дефлятор 2026г. 4,6% ПЗ=1,046</t>
  </si>
  <si>
    <t xml:space="preserve"> дефлятор 2027г. 4,6% ПЗ=1,046</t>
  </si>
  <si>
    <t xml:space="preserve"> дефлятор 2028г. 4,6% ПЗ=1,046</t>
  </si>
  <si>
    <t>Итого прямые затраты по разделу в базисных ценах</t>
  </si>
  <si>
    <t>Итого по разделу 1 Проектные работы</t>
  </si>
  <si>
    <t>Раздел 2. Электромонтажные работы 2029г.</t>
  </si>
  <si>
    <t>2</t>
  </si>
  <si>
    <t>Ячейка двухобмоточного сухого трансформатора Т 6(10,15)/НН кВ, мощность 1000 кВА</t>
  </si>
  <si>
    <t>1 ячейка</t>
  </si>
  <si>
    <t xml:space="preserve"> Коэффициент перехода от базового УНЦ электрических сетей (за исключением ВЛ) к уровню УНЦ Кемеровской области ПЗ=1,05 (ОЗП=1,05; ЭМ=1,05; МАТ=1,05)</t>
  </si>
  <si>
    <t>3</t>
  </si>
  <si>
    <t>РЗА и прочие шкафы (панели): прочие шкафы (панели)(шкаф контр пункт ТМ)</t>
  </si>
  <si>
    <t>1 ед.</t>
  </si>
  <si>
    <t xml:space="preserve"> Коэффициент перехода от базового УНЦ электрических сетей (за исключением ВЛ) к уровню УНЦ Кемеровской области ПЗ=1,04 (ОЗП=1,04; ЭМ=1,04; МАТ=1,04)</t>
  </si>
  <si>
    <t>Итого прямые затраты по смете в базисных ценах</t>
  </si>
  <si>
    <t xml:space="preserve">     НДС 20%</t>
  </si>
  <si>
    <t xml:space="preserve">  ВСЕГО по смете</t>
  </si>
  <si>
    <t>Номер группы инвест. проектов:</t>
  </si>
  <si>
    <t xml:space="preserve">на Реконструк Ерунаковская-8, </t>
  </si>
  <si>
    <t>Идентификатор проекта:</t>
  </si>
  <si>
    <t>Объект: Техническое перевооружение: ПС 6/0,4кВ "ТП-23" (Монтаж трансформаторов Т-1, Т-2 взамен существующих)</t>
  </si>
  <si>
    <t>Исходный документ</t>
  </si>
  <si>
    <t>Расчет</t>
  </si>
  <si>
    <t>НДС (20%)</t>
  </si>
  <si>
    <t>ВСЕГО с НДС</t>
  </si>
  <si>
    <t>Локальный сметный расчет на Техническое перевооружение: ПС 6/0,4кВ "ТП-23" (Монтаж трансформаторов Т-1, Т-2 взамен существующих)</t>
  </si>
  <si>
    <t>Стоимость по ЛСР, тыс.руб без НДС в ценах 2027 г.</t>
  </si>
  <si>
    <t>Индекс-дефлятор 2028 г.</t>
  </si>
  <si>
    <t>Итого в ценах 2028 г.</t>
  </si>
  <si>
    <t>Обоснование соответствия объема финансовых потребностей, необходимых для реализации мероприятий корректировки Программы, абзацу 1 пункта 32 Основ (непривышения финансовых потребностей надо укрупненными нормативами цены), согласно приказа № 131 от 26.02.2024 г. Министерства энергетики РФ.</t>
  </si>
  <si>
    <t>Раздел 1. Проектные работы 2028г.</t>
  </si>
  <si>
    <t>УНЦ(2023)-П6-07</t>
  </si>
  <si>
    <t>Проектные и изыскательские работы для отдельных элементов электрических сетей стоимостью: от 6 до 10,9 млн. руб.</t>
  </si>
  <si>
    <t xml:space="preserve"> Дефлятор 2024 ПЗ=5,3% (ОЗП=5,3%; ЭМ=5,3% к расх.; ЗПМ=5,3%; МАТ=5,3% к расх.; ТЗ=5,3%; ТЗМ=5,3%)</t>
  </si>
  <si>
    <t xml:space="preserve"> Дефлятор 2025 ПЗ=4,8% (ОЗП=4,8%; ЭМ=4,8% к расх.; ЗПМ=4,8%; МАТ=4,8% к расх.; ТЗ=4,8%; ТЗМ=4,8%)</t>
  </si>
  <si>
    <t xml:space="preserve"> Дефлятор 2026 ПЗ=4,6% (ОЗП=4,6%; ЭМ=4,6% к расх.; ЗПМ=4,6%; МАТ=4,6% к расх.; ТЗ=4,6%; ТЗМ=4,6%)</t>
  </si>
  <si>
    <t xml:space="preserve"> Дефлятор 2027 ПЗ=4,6% (ОЗП=4,6%; ЭМ=4,6% к расх.; ЗПМ=4,6%; МАТ=4,6% к расх.; ТЗ=4,6%; ТЗМ=4,6%)</t>
  </si>
  <si>
    <t xml:space="preserve"> Дефлятор 2028 ПЗ=4,6% (ОЗП=4,6%; ЭМ=4,6% к расх.; ЗПМ=4,6%; МАТ=4,6% к расх.; ТЗ=4,6%; ТЗМ=4,6%)</t>
  </si>
  <si>
    <t>Накладные расходы 108% ФОТ (от 0)</t>
  </si>
  <si>
    <t>Сметная прибыль 65% ФОТ (от 0)</t>
  </si>
  <si>
    <t>Итого по разделу 1 Проектные работы 2028г.</t>
  </si>
  <si>
    <t>Раздел 2. Электромонтажные работы 2028г.</t>
  </si>
  <si>
    <t>УНЦ(2023)-Т5-19-4</t>
  </si>
  <si>
    <t>Ячейка двухобмоточного сухого трансформатора 6(10,15)/НН кВ, мощность 1000 кВА</t>
  </si>
  <si>
    <t>Ц1-84-5</t>
  </si>
  <si>
    <t xml:space="preserve"> Коэффициент перехода от базового УНЦ электрических сетей (за исключением ВЛ) к уровню УНЦ Кемеровской области ПЗ=1,55 (ОЗП=1,55; ЭМ=1,55; МАТ=1,55)</t>
  </si>
  <si>
    <t>УНЦ(2023)-И12-06</t>
  </si>
  <si>
    <t>Прочий шкаф (панель) (шкаф контр пункт ТМ)</t>
  </si>
  <si>
    <t>Ц1-84-6</t>
  </si>
  <si>
    <t xml:space="preserve"> Коэффициент перехода от базового УНЦ электрических сетей (за исключением ВЛ) к уровню УНЦ Кемеровской области ПЗ=1,53 (ОЗП=1,53; ЭМ=1,53; МАТ=1,53)</t>
  </si>
  <si>
    <t>Итого по разделу 2 Электромонтажные работы 2028г.</t>
  </si>
  <si>
    <t>Стоимость мероприятия согласно ЛСР (10 500,36 тыс. руб. с НДС) не превышает стоимость расчета, выполненного в соответствии с укрупненными нормативами цены (17 633,53 тыс. руб. с НДС). Мероприятие включено в инвестиционную программу со стоимостью, не превышающей укрупненные нормативы цены.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</si>
</sst>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b/>
      <sz val="10"/>
      <color rgb="FF000000"/>
      <name val="Arial"/>
      <charset val="204"/>
    </font>
    <font>
      <b/>
      <sz val="8"/>
      <color rgb="FF000000"/>
      <name val="Arial"/>
      <charset val="204"/>
    </font>
    <font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color rgb="FF000000"/>
      <name val="Calibri"/>
      <family val="2"/>
      <charset val="204"/>
    </font>
    <font>
      <i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name val="Arial"/>
      <family val="2"/>
      <charset val="204"/>
    </font>
    <font>
      <b/>
      <sz val="8"/>
      <color theme="0"/>
      <name val="Arial"/>
      <family val="2"/>
      <charset val="204"/>
    </font>
    <font>
      <sz val="8"/>
      <color theme="0"/>
      <name val="Arial"/>
      <family val="2"/>
      <charset val="204"/>
    </font>
    <font>
      <sz val="9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/>
    </xf>
    <xf numFmtId="2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0" fillId="0" borderId="0" xfId="0" applyBorder="1"/>
    <xf numFmtId="0" fontId="0" fillId="0" borderId="0" xfId="0" applyAlignment="1"/>
    <xf numFmtId="0" fontId="5" fillId="0" borderId="0" xfId="0" applyFont="1" applyAlignment="1"/>
    <xf numFmtId="0" fontId="6" fillId="0" borderId="0" xfId="0" applyNumberFormat="1" applyFont="1" applyFill="1" applyBorder="1" applyAlignment="1" applyProtection="1">
      <alignment wrapText="1"/>
    </xf>
    <xf numFmtId="0" fontId="7" fillId="0" borderId="0" xfId="0" applyNumberFormat="1" applyFont="1" applyFill="1" applyBorder="1" applyAlignment="1" applyProtection="1">
      <alignment wrapText="1"/>
    </xf>
    <xf numFmtId="49" fontId="8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49" fontId="9" fillId="0" borderId="0" xfId="0" applyNumberFormat="1" applyFont="1" applyFill="1" applyBorder="1" applyAlignment="1" applyProtection="1"/>
    <xf numFmtId="49" fontId="7" fillId="0" borderId="0" xfId="0" applyNumberFormat="1" applyFont="1" applyFill="1" applyBorder="1" applyAlignment="1" applyProtection="1"/>
    <xf numFmtId="49" fontId="10" fillId="0" borderId="3" xfId="0" applyNumberFormat="1" applyFont="1" applyFill="1" applyBorder="1" applyAlignment="1" applyProtection="1">
      <alignment horizontal="center" wrapText="1"/>
    </xf>
    <xf numFmtId="49" fontId="7" fillId="0" borderId="0" xfId="0" applyNumberFormat="1" applyFont="1" applyFill="1" applyBorder="1" applyAlignment="1" applyProtection="1">
      <alignment horizontal="right" vertical="top"/>
    </xf>
    <xf numFmtId="49" fontId="7" fillId="0" borderId="0" xfId="0" applyNumberFormat="1" applyFont="1" applyFill="1" applyBorder="1" applyAlignment="1" applyProtection="1">
      <alignment vertical="top"/>
    </xf>
    <xf numFmtId="49" fontId="10" fillId="0" borderId="3" xfId="0" applyNumberFormat="1" applyFont="1" applyFill="1" applyBorder="1" applyAlignment="1" applyProtection="1">
      <alignment wrapText="1"/>
    </xf>
    <xf numFmtId="4" fontId="10" fillId="0" borderId="3" xfId="0" applyNumberFormat="1" applyFont="1" applyFill="1" applyBorder="1" applyAlignment="1" applyProtection="1">
      <alignment wrapText="1"/>
    </xf>
    <xf numFmtId="164" fontId="10" fillId="0" borderId="3" xfId="0" applyNumberFormat="1" applyFont="1" applyFill="1" applyBorder="1" applyAlignment="1" applyProtection="1">
      <alignment wrapText="1"/>
    </xf>
    <xf numFmtId="4" fontId="7" fillId="0" borderId="0" xfId="0" applyNumberFormat="1" applyFont="1" applyFill="1" applyBorder="1" applyAlignment="1" applyProtection="1"/>
    <xf numFmtId="49" fontId="11" fillId="0" borderId="3" xfId="0" applyNumberFormat="1" applyFont="1" applyFill="1" applyBorder="1" applyAlignment="1" applyProtection="1">
      <alignment wrapText="1"/>
    </xf>
    <xf numFmtId="4" fontId="11" fillId="0" borderId="3" xfId="0" applyNumberFormat="1" applyFont="1" applyFill="1" applyBorder="1" applyAlignment="1" applyProtection="1">
      <alignment wrapText="1"/>
    </xf>
    <xf numFmtId="4" fontId="12" fillId="0" borderId="0" xfId="0" applyNumberFormat="1" applyFont="1" applyFill="1" applyBorder="1" applyAlignment="1" applyProtection="1">
      <alignment horizontal="right"/>
    </xf>
    <xf numFmtId="49" fontId="12" fillId="0" borderId="0" xfId="0" applyNumberFormat="1" applyFont="1" applyFill="1" applyBorder="1" applyAlignment="1" applyProtection="1"/>
    <xf numFmtId="4" fontId="10" fillId="0" borderId="3" xfId="0" applyNumberFormat="1" applyFont="1" applyFill="1" applyBorder="1" applyAlignment="1" applyProtection="1"/>
    <xf numFmtId="49" fontId="13" fillId="0" borderId="0" xfId="0" applyNumberFormat="1" applyFont="1" applyFill="1" applyBorder="1" applyAlignment="1" applyProtection="1">
      <alignment vertical="center"/>
    </xf>
    <xf numFmtId="4" fontId="10" fillId="2" borderId="3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/>
    <xf numFmtId="4" fontId="12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wrapText="1"/>
    </xf>
    <xf numFmtId="3" fontId="14" fillId="0" borderId="0" xfId="0" applyNumberFormat="1" applyFont="1" applyFill="1" applyBorder="1" applyAlignment="1" applyProtection="1">
      <alignment horizontal="right" vertical="top" wrapText="1"/>
    </xf>
    <xf numFmtId="0" fontId="14" fillId="0" borderId="0" xfId="0" applyNumberFormat="1" applyFont="1" applyFill="1" applyBorder="1" applyAlignment="1" applyProtection="1">
      <alignment horizontal="right" vertical="top" wrapText="1"/>
    </xf>
    <xf numFmtId="4" fontId="15" fillId="0" borderId="0" xfId="0" applyNumberFormat="1" applyFont="1" applyFill="1" applyBorder="1" applyAlignment="1" applyProtection="1">
      <alignment horizontal="right" vertical="top" wrapText="1"/>
    </xf>
    <xf numFmtId="0" fontId="15" fillId="0" borderId="0" xfId="0" applyNumberFormat="1" applyFont="1" applyFill="1" applyBorder="1" applyAlignment="1" applyProtection="1">
      <alignment horizontal="right" vertical="top" wrapText="1"/>
    </xf>
    <xf numFmtId="4" fontId="14" fillId="0" borderId="0" xfId="0" applyNumberFormat="1" applyFont="1" applyFill="1" applyBorder="1" applyAlignment="1" applyProtection="1">
      <alignment horizontal="right" vertical="top" wrapText="1"/>
    </xf>
    <xf numFmtId="49" fontId="16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top" wrapText="1"/>
    </xf>
    <xf numFmtId="49" fontId="17" fillId="0" borderId="3" xfId="0" applyNumberFormat="1" applyFont="1" applyBorder="1" applyAlignment="1">
      <alignment horizontal="left" vertical="top" wrapText="1"/>
    </xf>
    <xf numFmtId="1" fontId="12" fillId="0" borderId="3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 wrapText="1"/>
    </xf>
    <xf numFmtId="3" fontId="12" fillId="0" borderId="3" xfId="0" applyNumberFormat="1" applyFont="1" applyBorder="1" applyAlignment="1">
      <alignment horizontal="right" vertical="top" wrapText="1"/>
    </xf>
    <xf numFmtId="49" fontId="12" fillId="0" borderId="4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right" vertical="top" wrapText="1"/>
    </xf>
    <xf numFmtId="49" fontId="12" fillId="0" borderId="4" xfId="0" applyNumberFormat="1" applyFont="1" applyBorder="1" applyAlignment="1">
      <alignment vertical="top" wrapText="1"/>
    </xf>
    <xf numFmtId="49" fontId="12" fillId="0" borderId="2" xfId="0" applyNumberFormat="1" applyFont="1" applyBorder="1" applyAlignment="1">
      <alignment vertical="top" wrapText="1"/>
    </xf>
    <xf numFmtId="49" fontId="12" fillId="0" borderId="2" xfId="0" applyNumberFormat="1" applyFont="1" applyBorder="1" applyAlignment="1">
      <alignment horizontal="right" vertical="top"/>
    </xf>
    <xf numFmtId="49" fontId="12" fillId="0" borderId="2" xfId="0" applyNumberFormat="1" applyFont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center" vertical="top"/>
    </xf>
    <xf numFmtId="0" fontId="12" fillId="0" borderId="2" xfId="0" applyFont="1" applyBorder="1"/>
    <xf numFmtId="0" fontId="12" fillId="0" borderId="2" xfId="0" applyFont="1" applyBorder="1" applyAlignment="1">
      <alignment horizontal="right"/>
    </xf>
    <xf numFmtId="0" fontId="12" fillId="0" borderId="2" xfId="0" applyFont="1" applyBorder="1" applyAlignment="1">
      <alignment horizontal="right" vertical="top"/>
    </xf>
    <xf numFmtId="0" fontId="9" fillId="0" borderId="2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3" fontId="17" fillId="0" borderId="3" xfId="0" applyNumberFormat="1" applyFont="1" applyBorder="1" applyAlignment="1">
      <alignment horizontal="right" vertical="top" wrapText="1"/>
    </xf>
    <xf numFmtId="0" fontId="17" fillId="0" borderId="3" xfId="0" applyFont="1" applyBorder="1" applyAlignment="1">
      <alignment horizontal="right" vertical="top" wrapText="1"/>
    </xf>
    <xf numFmtId="4" fontId="17" fillId="0" borderId="3" xfId="0" applyNumberFormat="1" applyFont="1" applyBorder="1" applyAlignment="1">
      <alignment horizontal="right" vertical="top" wrapText="1"/>
    </xf>
    <xf numFmtId="49" fontId="10" fillId="0" borderId="6" xfId="0" applyNumberFormat="1" applyFont="1" applyFill="1" applyBorder="1" applyAlignment="1" applyProtection="1">
      <alignment horizontal="center" wrapText="1"/>
    </xf>
    <xf numFmtId="49" fontId="10" fillId="0" borderId="5" xfId="0" applyNumberFormat="1" applyFont="1" applyFill="1" applyBorder="1" applyAlignment="1" applyProtection="1">
      <alignment horizontal="center" wrapText="1"/>
    </xf>
    <xf numFmtId="49" fontId="10" fillId="0" borderId="7" xfId="0" applyNumberFormat="1" applyFont="1" applyFill="1" applyBorder="1" applyAlignment="1" applyProtection="1">
      <alignment horizontal="center" wrapText="1"/>
    </xf>
    <xf numFmtId="49" fontId="10" fillId="0" borderId="9" xfId="0" applyNumberFormat="1" applyFont="1" applyFill="1" applyBorder="1" applyAlignment="1" applyProtection="1">
      <alignment horizontal="center" wrapText="1"/>
    </xf>
    <xf numFmtId="49" fontId="10" fillId="0" borderId="8" xfId="0" applyNumberFormat="1" applyFont="1" applyFill="1" applyBorder="1" applyAlignment="1" applyProtection="1">
      <alignment horizontal="center" wrapText="1"/>
    </xf>
    <xf numFmtId="49" fontId="10" fillId="0" borderId="6" xfId="0" applyNumberFormat="1" applyFont="1" applyFill="1" applyBorder="1" applyAlignment="1" applyProtection="1">
      <alignment horizontal="right"/>
    </xf>
    <xf numFmtId="49" fontId="10" fillId="0" borderId="5" xfId="0" applyNumberFormat="1" applyFont="1" applyFill="1" applyBorder="1" applyAlignment="1" applyProtection="1">
      <alignment horizontal="right"/>
    </xf>
    <xf numFmtId="49" fontId="11" fillId="0" borderId="6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horizontal="left" wrapText="1"/>
    </xf>
    <xf numFmtId="49" fontId="15" fillId="0" borderId="0" xfId="0" applyNumberFormat="1" applyFont="1" applyFill="1" applyBorder="1" applyAlignment="1" applyProtection="1">
      <alignment horizontal="left" vertical="top" wrapText="1"/>
    </xf>
    <xf numFmtId="49" fontId="14" fillId="0" borderId="0" xfId="0" applyNumberFormat="1" applyFont="1" applyFill="1" applyBorder="1" applyAlignment="1" applyProtection="1">
      <alignment horizontal="left" vertical="top" wrapText="1"/>
    </xf>
    <xf numFmtId="49" fontId="14" fillId="3" borderId="0" xfId="0" applyNumberFormat="1" applyFont="1" applyFill="1" applyBorder="1" applyAlignment="1" applyProtection="1">
      <alignment horizontal="left" vertical="top" wrapText="1"/>
    </xf>
    <xf numFmtId="49" fontId="12" fillId="0" borderId="3" xfId="0" applyNumberFormat="1" applyFont="1" applyBorder="1" applyAlignment="1">
      <alignment horizontal="left" vertical="top" wrapText="1"/>
    </xf>
    <xf numFmtId="49" fontId="17" fillId="0" borderId="3" xfId="0" applyNumberFormat="1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49" fontId="11" fillId="0" borderId="3" xfId="0" applyNumberFormat="1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49" fontId="5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64"/>
  <sheetViews>
    <sheetView tabSelected="1" topLeftCell="A43" workbookViewId="0">
      <selection activeCell="L45" sqref="L45"/>
    </sheetView>
  </sheetViews>
  <sheetFormatPr defaultColWidth="9.109375" defaultRowHeight="11.25" customHeight="1" x14ac:dyDescent="0.2"/>
  <cols>
    <col min="1" max="1" width="9" style="1" customWidth="1"/>
    <col min="2" max="2" width="20.109375" style="1" customWidth="1"/>
    <col min="3" max="3" width="19.6640625" style="1" customWidth="1"/>
    <col min="4" max="4" width="26.109375" style="1" customWidth="1"/>
    <col min="5" max="5" width="13.33203125" style="1" customWidth="1"/>
    <col min="6" max="6" width="8.5546875" style="1" customWidth="1"/>
    <col min="7" max="7" width="7.88671875" style="1" customWidth="1"/>
    <col min="8" max="8" width="11.6640625" style="1" customWidth="1"/>
    <col min="9" max="11" width="9.33203125" style="1" customWidth="1"/>
    <col min="12" max="12" width="11.88671875" style="1" customWidth="1"/>
    <col min="13" max="13" width="10.6640625" style="1" customWidth="1"/>
    <col min="14" max="14" width="9.33203125" style="1" customWidth="1"/>
    <col min="15" max="15" width="10.6640625" style="1" customWidth="1"/>
    <col min="16" max="18" width="9.109375" style="1"/>
    <col min="19" max="20" width="161.88671875" style="2" hidden="1" customWidth="1"/>
    <col min="21" max="21" width="50.5546875" style="2" hidden="1" customWidth="1"/>
    <col min="22" max="22" width="98.5546875" style="2" hidden="1" customWidth="1"/>
    <col min="23" max="23" width="161.88671875" style="2" hidden="1" customWidth="1"/>
    <col min="24" max="24" width="34.109375" style="2" hidden="1" customWidth="1"/>
    <col min="25" max="25" width="132.6640625" style="2" hidden="1" customWidth="1"/>
    <col min="26" max="29" width="119.33203125" style="2" hidden="1" customWidth="1"/>
    <col min="30" max="16384" width="9.109375" style="1"/>
  </cols>
  <sheetData>
    <row r="1" spans="1:25" customFormat="1" ht="14.4" x14ac:dyDescent="0.3">
      <c r="F1" s="11"/>
      <c r="G1" s="11"/>
      <c r="M1" s="3"/>
    </row>
    <row r="2" spans="1:25" customFormat="1" ht="28.5" customHeight="1" x14ac:dyDescent="0.3">
      <c r="A2" s="84" t="s">
        <v>53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</row>
    <row r="3" spans="1:25" customFormat="1" ht="21" customHeight="1" x14ac:dyDescent="0.3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25" customFormat="1" ht="14.4" x14ac:dyDescent="0.3">
      <c r="A4" s="12"/>
      <c r="B4" s="13" t="s">
        <v>41</v>
      </c>
      <c r="C4" s="13"/>
      <c r="D4" s="13"/>
      <c r="E4" s="13"/>
      <c r="F4" s="12"/>
      <c r="G4" s="12"/>
      <c r="H4" s="12"/>
      <c r="I4" s="12"/>
      <c r="J4" s="12"/>
      <c r="K4" s="12"/>
      <c r="L4" s="12"/>
      <c r="M4" s="12"/>
      <c r="N4" s="12"/>
      <c r="O4" s="12"/>
      <c r="T4" s="14" t="s">
        <v>42</v>
      </c>
    </row>
    <row r="5" spans="1:25" customFormat="1" ht="15.75" customHeight="1" x14ac:dyDescent="0.3">
      <c r="A5" s="12"/>
      <c r="B5" s="13" t="s">
        <v>44</v>
      </c>
      <c r="C5" s="13"/>
      <c r="D5" s="13"/>
      <c r="E5" s="13"/>
      <c r="F5" s="12"/>
      <c r="G5" s="12"/>
      <c r="H5" s="12"/>
      <c r="I5" s="12"/>
      <c r="J5" s="12"/>
      <c r="K5" s="12"/>
      <c r="L5" s="12"/>
      <c r="M5" s="12"/>
      <c r="N5" s="12"/>
      <c r="O5" s="12"/>
    </row>
    <row r="6" spans="1:25" customFormat="1" ht="14.4" x14ac:dyDescent="0.3">
      <c r="A6" s="12"/>
      <c r="B6" s="13" t="s">
        <v>43</v>
      </c>
      <c r="C6" s="13"/>
      <c r="D6" s="13"/>
      <c r="E6" s="13"/>
      <c r="F6" s="12"/>
      <c r="G6" s="12"/>
      <c r="H6" s="12"/>
      <c r="I6" s="12"/>
      <c r="J6" s="12"/>
      <c r="K6" s="12"/>
      <c r="L6" s="12"/>
      <c r="M6" s="12"/>
      <c r="N6" s="12"/>
      <c r="O6" s="12"/>
      <c r="U6" s="15" t="s">
        <v>0</v>
      </c>
    </row>
    <row r="7" spans="1:25" customFormat="1" ht="11.4" customHeight="1" x14ac:dyDescent="0.3">
      <c r="A7" s="4"/>
      <c r="B7" s="4"/>
      <c r="D7" s="6"/>
      <c r="E7" s="5"/>
      <c r="F7" s="1"/>
      <c r="G7" s="4"/>
      <c r="H7" s="4"/>
      <c r="I7" s="4"/>
      <c r="J7" s="4"/>
      <c r="K7" s="4"/>
      <c r="L7" s="7"/>
      <c r="M7" s="4"/>
    </row>
    <row r="8" spans="1:25" customFormat="1" ht="13.8" customHeight="1" x14ac:dyDescent="0.3">
      <c r="A8" s="8"/>
    </row>
    <row r="9" spans="1:25" customFormat="1" ht="36" customHeight="1" x14ac:dyDescent="0.3">
      <c r="A9" s="85" t="s">
        <v>1</v>
      </c>
      <c r="B9" s="85" t="s">
        <v>2</v>
      </c>
      <c r="C9" s="85" t="s">
        <v>3</v>
      </c>
      <c r="D9" s="85"/>
      <c r="E9" s="85"/>
      <c r="F9" s="85" t="s">
        <v>4</v>
      </c>
      <c r="G9" s="85" t="s">
        <v>5</v>
      </c>
      <c r="H9" s="85" t="s">
        <v>6</v>
      </c>
      <c r="I9" s="85"/>
      <c r="J9" s="85"/>
      <c r="K9" s="85"/>
      <c r="L9" s="85" t="s">
        <v>7</v>
      </c>
      <c r="M9" s="85"/>
      <c r="N9" s="85"/>
      <c r="O9" s="85"/>
    </row>
    <row r="10" spans="1:25" customFormat="1" ht="15.75" customHeight="1" x14ac:dyDescent="0.3">
      <c r="A10" s="85"/>
      <c r="B10" s="85"/>
      <c r="C10" s="85"/>
      <c r="D10" s="85"/>
      <c r="E10" s="85"/>
      <c r="F10" s="85"/>
      <c r="G10" s="85"/>
      <c r="H10" s="85" t="s">
        <v>8</v>
      </c>
      <c r="I10" s="85" t="s">
        <v>9</v>
      </c>
      <c r="J10" s="85"/>
      <c r="K10" s="85"/>
      <c r="L10" s="85" t="s">
        <v>8</v>
      </c>
      <c r="M10" s="83" t="s">
        <v>9</v>
      </c>
      <c r="N10" s="83"/>
      <c r="O10" s="83"/>
    </row>
    <row r="11" spans="1:25" customFormat="1" ht="15" customHeight="1" x14ac:dyDescent="0.3">
      <c r="A11" s="85"/>
      <c r="B11" s="85"/>
      <c r="C11" s="85"/>
      <c r="D11" s="85"/>
      <c r="E11" s="85"/>
      <c r="F11" s="85"/>
      <c r="G11" s="85"/>
      <c r="H11" s="85"/>
      <c r="I11" s="42" t="s">
        <v>10</v>
      </c>
      <c r="J11" s="42" t="s">
        <v>11</v>
      </c>
      <c r="K11" s="42" t="s">
        <v>12</v>
      </c>
      <c r="L11" s="85"/>
      <c r="M11" s="42" t="s">
        <v>10</v>
      </c>
      <c r="N11" s="42" t="s">
        <v>11</v>
      </c>
      <c r="O11" s="42" t="s">
        <v>12</v>
      </c>
    </row>
    <row r="12" spans="1:25" customFormat="1" ht="14.4" x14ac:dyDescent="0.3">
      <c r="A12" s="43">
        <v>1</v>
      </c>
      <c r="B12" s="43">
        <v>2</v>
      </c>
      <c r="C12" s="83">
        <v>3</v>
      </c>
      <c r="D12" s="83"/>
      <c r="E12" s="83"/>
      <c r="F12" s="43">
        <v>4</v>
      </c>
      <c r="G12" s="43">
        <v>5</v>
      </c>
      <c r="H12" s="43">
        <v>6</v>
      </c>
      <c r="I12" s="43">
        <v>7</v>
      </c>
      <c r="J12" s="43">
        <v>8</v>
      </c>
      <c r="K12" s="43">
        <v>9</v>
      </c>
      <c r="L12" s="43">
        <v>10</v>
      </c>
      <c r="M12" s="43">
        <v>11</v>
      </c>
      <c r="N12" s="43">
        <v>12</v>
      </c>
      <c r="O12" s="43">
        <v>13</v>
      </c>
    </row>
    <row r="13" spans="1:25" customFormat="1" ht="14.4" customHeight="1" x14ac:dyDescent="0.3">
      <c r="A13" s="82" t="s">
        <v>54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W13" s="9" t="s">
        <v>13</v>
      </c>
    </row>
    <row r="14" spans="1:25" customFormat="1" ht="31.8" customHeight="1" x14ac:dyDescent="0.3">
      <c r="A14" s="44" t="s">
        <v>14</v>
      </c>
      <c r="B14" s="45" t="s">
        <v>55</v>
      </c>
      <c r="C14" s="81" t="s">
        <v>56</v>
      </c>
      <c r="D14" s="81"/>
      <c r="E14" s="81"/>
      <c r="F14" s="44" t="s">
        <v>16</v>
      </c>
      <c r="G14" s="46">
        <v>1</v>
      </c>
      <c r="H14" s="47">
        <v>895643.26</v>
      </c>
      <c r="I14" s="48"/>
      <c r="J14" s="48"/>
      <c r="K14" s="48"/>
      <c r="L14" s="49">
        <v>895643</v>
      </c>
      <c r="M14" s="48"/>
      <c r="N14" s="48"/>
      <c r="O14" s="48"/>
      <c r="W14" s="9"/>
      <c r="X14" s="2" t="s">
        <v>15</v>
      </c>
    </row>
    <row r="15" spans="1:25" customFormat="1" ht="14.4" customHeight="1" x14ac:dyDescent="0.3">
      <c r="A15" s="50"/>
      <c r="B15" s="51"/>
      <c r="C15" s="79" t="s">
        <v>57</v>
      </c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80"/>
      <c r="W15" s="9"/>
      <c r="Y15" s="2" t="s">
        <v>17</v>
      </c>
    </row>
    <row r="16" spans="1:25" customFormat="1" ht="14.4" customHeight="1" x14ac:dyDescent="0.3">
      <c r="A16" s="50"/>
      <c r="B16" s="51"/>
      <c r="C16" s="79" t="s">
        <v>58</v>
      </c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80"/>
      <c r="W16" s="9"/>
      <c r="Y16" s="2" t="s">
        <v>18</v>
      </c>
    </row>
    <row r="17" spans="1:26" customFormat="1" ht="14.4" customHeight="1" x14ac:dyDescent="0.3">
      <c r="A17" s="50"/>
      <c r="B17" s="51"/>
      <c r="C17" s="79" t="s">
        <v>59</v>
      </c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80"/>
      <c r="W17" s="9"/>
      <c r="Y17" s="2" t="s">
        <v>19</v>
      </c>
    </row>
    <row r="18" spans="1:26" customFormat="1" ht="14.4" customHeight="1" x14ac:dyDescent="0.3">
      <c r="A18" s="50"/>
      <c r="B18" s="51"/>
      <c r="C18" s="79" t="s">
        <v>60</v>
      </c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80"/>
      <c r="W18" s="9"/>
      <c r="Y18" s="2" t="s">
        <v>20</v>
      </c>
    </row>
    <row r="19" spans="1:26" customFormat="1" ht="14.4" customHeight="1" x14ac:dyDescent="0.3">
      <c r="A19" s="50"/>
      <c r="B19" s="51"/>
      <c r="C19" s="79" t="s">
        <v>61</v>
      </c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80"/>
      <c r="W19" s="9"/>
      <c r="Y19" s="2" t="s">
        <v>21</v>
      </c>
    </row>
    <row r="20" spans="1:26" customFormat="1" ht="14.4" customHeight="1" x14ac:dyDescent="0.3">
      <c r="A20" s="52"/>
      <c r="B20" s="53"/>
      <c r="C20" s="53"/>
      <c r="D20" s="53"/>
      <c r="E20" s="54" t="s">
        <v>62</v>
      </c>
      <c r="F20" s="55"/>
      <c r="G20" s="56"/>
      <c r="H20" s="57"/>
      <c r="I20" s="57"/>
      <c r="J20" s="57"/>
      <c r="K20" s="57"/>
      <c r="L20" s="58"/>
      <c r="M20" s="59"/>
      <c r="N20" s="60"/>
      <c r="O20" s="61"/>
      <c r="W20" s="9"/>
      <c r="Y20" s="2" t="s">
        <v>22</v>
      </c>
    </row>
    <row r="21" spans="1:26" customFormat="1" ht="14.4" customHeight="1" x14ac:dyDescent="0.3">
      <c r="A21" s="52"/>
      <c r="B21" s="53"/>
      <c r="C21" s="53"/>
      <c r="D21" s="53"/>
      <c r="E21" s="54" t="s">
        <v>63</v>
      </c>
      <c r="F21" s="55"/>
      <c r="G21" s="56"/>
      <c r="H21" s="57"/>
      <c r="I21" s="57"/>
      <c r="J21" s="57"/>
      <c r="K21" s="57"/>
      <c r="L21" s="58"/>
      <c r="M21" s="59"/>
      <c r="N21" s="60"/>
      <c r="O21" s="61"/>
      <c r="W21" s="9"/>
      <c r="Y21" s="2" t="s">
        <v>23</v>
      </c>
    </row>
    <row r="22" spans="1:26" customFormat="1" ht="14.4" customHeight="1" x14ac:dyDescent="0.3">
      <c r="A22" s="78" t="s">
        <v>27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62">
        <v>895643</v>
      </c>
      <c r="M22" s="63"/>
      <c r="N22" s="63"/>
      <c r="O22" s="63"/>
      <c r="W22" s="9"/>
      <c r="Y22" s="2" t="s">
        <v>24</v>
      </c>
    </row>
    <row r="23" spans="1:26" customFormat="1" ht="14.4" customHeight="1" x14ac:dyDescent="0.3">
      <c r="A23" s="78" t="s">
        <v>64</v>
      </c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64">
        <v>895643</v>
      </c>
      <c r="M23" s="63"/>
      <c r="N23" s="63"/>
      <c r="O23" s="63"/>
      <c r="W23" s="9"/>
      <c r="Y23" s="2" t="s">
        <v>25</v>
      </c>
    </row>
    <row r="24" spans="1:26" customFormat="1" ht="14.4" customHeight="1" x14ac:dyDescent="0.3">
      <c r="A24" s="82" t="s">
        <v>65</v>
      </c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W24" s="9"/>
      <c r="Y24" s="2" t="s">
        <v>26</v>
      </c>
    </row>
    <row r="25" spans="1:26" customFormat="1" ht="14.4" customHeight="1" x14ac:dyDescent="0.3">
      <c r="A25" s="44" t="s">
        <v>30</v>
      </c>
      <c r="B25" s="45" t="s">
        <v>66</v>
      </c>
      <c r="C25" s="81" t="s">
        <v>67</v>
      </c>
      <c r="D25" s="81"/>
      <c r="E25" s="81"/>
      <c r="F25" s="44" t="s">
        <v>32</v>
      </c>
      <c r="G25" s="46">
        <v>2</v>
      </c>
      <c r="H25" s="47">
        <v>6645838.5700000003</v>
      </c>
      <c r="I25" s="48"/>
      <c r="J25" s="48"/>
      <c r="K25" s="48"/>
      <c r="L25" s="49">
        <v>13291677</v>
      </c>
      <c r="M25" s="48"/>
      <c r="N25" s="48"/>
      <c r="O25" s="48"/>
      <c r="W25" s="9"/>
      <c r="Z25" s="10" t="s">
        <v>27</v>
      </c>
    </row>
    <row r="26" spans="1:26" customFormat="1" ht="14.4" customHeight="1" x14ac:dyDescent="0.3">
      <c r="A26" s="50"/>
      <c r="B26" s="51" t="s">
        <v>68</v>
      </c>
      <c r="C26" s="79" t="s">
        <v>69</v>
      </c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80"/>
      <c r="W26" s="9"/>
      <c r="Z26" s="10" t="s">
        <v>28</v>
      </c>
    </row>
    <row r="27" spans="1:26" customFormat="1" ht="14.4" customHeight="1" x14ac:dyDescent="0.3">
      <c r="A27" s="50"/>
      <c r="B27" s="51"/>
      <c r="C27" s="79" t="s">
        <v>57</v>
      </c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80"/>
      <c r="W27" s="9" t="s">
        <v>29</v>
      </c>
      <c r="Z27" s="10"/>
    </row>
    <row r="28" spans="1:26" customFormat="1" ht="31.8" customHeight="1" x14ac:dyDescent="0.3">
      <c r="A28" s="50"/>
      <c r="B28" s="51"/>
      <c r="C28" s="79" t="s">
        <v>58</v>
      </c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80"/>
      <c r="W28" s="9"/>
      <c r="X28" s="2" t="s">
        <v>31</v>
      </c>
      <c r="Z28" s="10"/>
    </row>
    <row r="29" spans="1:26" customFormat="1" ht="14.4" customHeight="1" x14ac:dyDescent="0.3">
      <c r="A29" s="50"/>
      <c r="B29" s="51"/>
      <c r="C29" s="79" t="s">
        <v>59</v>
      </c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80"/>
      <c r="W29" s="9"/>
      <c r="Y29" s="2" t="s">
        <v>33</v>
      </c>
      <c r="Z29" s="10"/>
    </row>
    <row r="30" spans="1:26" customFormat="1" ht="14.4" customHeight="1" x14ac:dyDescent="0.3">
      <c r="A30" s="50"/>
      <c r="B30" s="51"/>
      <c r="C30" s="79" t="s">
        <v>60</v>
      </c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80"/>
      <c r="W30" s="9"/>
      <c r="Y30" s="2" t="s">
        <v>17</v>
      </c>
      <c r="Z30" s="10"/>
    </row>
    <row r="31" spans="1:26" customFormat="1" ht="14.4" customHeight="1" x14ac:dyDescent="0.3">
      <c r="A31" s="50"/>
      <c r="B31" s="51"/>
      <c r="C31" s="79" t="s">
        <v>61</v>
      </c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80"/>
      <c r="W31" s="9"/>
      <c r="Y31" s="2" t="s">
        <v>18</v>
      </c>
      <c r="Z31" s="10"/>
    </row>
    <row r="32" spans="1:26" customFormat="1" ht="14.4" customHeight="1" x14ac:dyDescent="0.3">
      <c r="A32" s="52"/>
      <c r="B32" s="53"/>
      <c r="C32" s="53"/>
      <c r="D32" s="53"/>
      <c r="E32" s="54" t="s">
        <v>62</v>
      </c>
      <c r="F32" s="55"/>
      <c r="G32" s="56"/>
      <c r="H32" s="57"/>
      <c r="I32" s="57"/>
      <c r="J32" s="57"/>
      <c r="K32" s="57"/>
      <c r="L32" s="58"/>
      <c r="M32" s="59"/>
      <c r="N32" s="60"/>
      <c r="O32" s="61"/>
      <c r="W32" s="9"/>
      <c r="Y32" s="2" t="s">
        <v>19</v>
      </c>
      <c r="Z32" s="10"/>
    </row>
    <row r="33" spans="1:27" customFormat="1" ht="14.4" customHeight="1" x14ac:dyDescent="0.3">
      <c r="A33" s="52"/>
      <c r="B33" s="53"/>
      <c r="C33" s="53"/>
      <c r="D33" s="53"/>
      <c r="E33" s="54" t="s">
        <v>63</v>
      </c>
      <c r="F33" s="55"/>
      <c r="G33" s="56"/>
      <c r="H33" s="57"/>
      <c r="I33" s="57"/>
      <c r="J33" s="57"/>
      <c r="K33" s="57"/>
      <c r="L33" s="58"/>
      <c r="M33" s="59"/>
      <c r="N33" s="60"/>
      <c r="O33" s="61"/>
      <c r="W33" s="9"/>
      <c r="Y33" s="2" t="s">
        <v>20</v>
      </c>
      <c r="Z33" s="10"/>
    </row>
    <row r="34" spans="1:27" customFormat="1" ht="14.4" customHeight="1" x14ac:dyDescent="0.3">
      <c r="A34" s="44" t="s">
        <v>34</v>
      </c>
      <c r="B34" s="45" t="s">
        <v>70</v>
      </c>
      <c r="C34" s="81" t="s">
        <v>71</v>
      </c>
      <c r="D34" s="81"/>
      <c r="E34" s="81"/>
      <c r="F34" s="44" t="s">
        <v>36</v>
      </c>
      <c r="G34" s="46">
        <v>1</v>
      </c>
      <c r="H34" s="47">
        <v>507288.57</v>
      </c>
      <c r="I34" s="48"/>
      <c r="J34" s="48"/>
      <c r="K34" s="48"/>
      <c r="L34" s="49">
        <v>507289</v>
      </c>
      <c r="M34" s="48"/>
      <c r="N34" s="48"/>
      <c r="O34" s="48"/>
      <c r="W34" s="9"/>
      <c r="Y34" s="2" t="s">
        <v>21</v>
      </c>
      <c r="Z34" s="10"/>
    </row>
    <row r="35" spans="1:27" customFormat="1" ht="14.4" customHeight="1" x14ac:dyDescent="0.3">
      <c r="A35" s="50"/>
      <c r="B35" s="51" t="s">
        <v>72</v>
      </c>
      <c r="C35" s="79" t="s">
        <v>73</v>
      </c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80"/>
      <c r="W35" s="9"/>
      <c r="Y35" s="2" t="s">
        <v>22</v>
      </c>
      <c r="Z35" s="10"/>
    </row>
    <row r="36" spans="1:27" customFormat="1" ht="14.4" customHeight="1" x14ac:dyDescent="0.3">
      <c r="A36" s="50"/>
      <c r="B36" s="51"/>
      <c r="C36" s="79" t="s">
        <v>57</v>
      </c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80"/>
      <c r="W36" s="9"/>
      <c r="Y36" s="2" t="s">
        <v>23</v>
      </c>
      <c r="Z36" s="10"/>
    </row>
    <row r="37" spans="1:27" customFormat="1" ht="14.4" customHeight="1" x14ac:dyDescent="0.3">
      <c r="A37" s="50"/>
      <c r="B37" s="51"/>
      <c r="C37" s="79" t="s">
        <v>58</v>
      </c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80"/>
      <c r="W37" s="9"/>
      <c r="Y37" s="2" t="s">
        <v>24</v>
      </c>
      <c r="Z37" s="10"/>
    </row>
    <row r="38" spans="1:27" customFormat="1" ht="14.4" customHeight="1" x14ac:dyDescent="0.3">
      <c r="A38" s="50"/>
      <c r="B38" s="51"/>
      <c r="C38" s="79" t="s">
        <v>59</v>
      </c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80"/>
      <c r="W38" s="9"/>
      <c r="Y38" s="2" t="s">
        <v>25</v>
      </c>
      <c r="Z38" s="10"/>
    </row>
    <row r="39" spans="1:27" customFormat="1" ht="14.4" customHeight="1" x14ac:dyDescent="0.3">
      <c r="A39" s="50"/>
      <c r="B39" s="51"/>
      <c r="C39" s="79" t="s">
        <v>60</v>
      </c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80"/>
      <c r="W39" s="9"/>
      <c r="Y39" s="2" t="s">
        <v>26</v>
      </c>
      <c r="Z39" s="10"/>
    </row>
    <row r="40" spans="1:27" customFormat="1" ht="21.6" customHeight="1" x14ac:dyDescent="0.3">
      <c r="A40" s="50"/>
      <c r="B40" s="51"/>
      <c r="C40" s="79" t="s">
        <v>61</v>
      </c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80"/>
      <c r="W40" s="9"/>
      <c r="X40" s="2" t="s">
        <v>35</v>
      </c>
      <c r="Z40" s="10"/>
    </row>
    <row r="41" spans="1:27" customFormat="1" ht="14.4" customHeight="1" x14ac:dyDescent="0.3">
      <c r="A41" s="52"/>
      <c r="B41" s="53"/>
      <c r="C41" s="53"/>
      <c r="D41" s="53"/>
      <c r="E41" s="54" t="s">
        <v>62</v>
      </c>
      <c r="F41" s="55"/>
      <c r="G41" s="56"/>
      <c r="H41" s="57"/>
      <c r="I41" s="57"/>
      <c r="J41" s="57"/>
      <c r="K41" s="57"/>
      <c r="L41" s="58"/>
      <c r="M41" s="59"/>
      <c r="N41" s="60"/>
      <c r="O41" s="61"/>
      <c r="W41" s="9"/>
      <c r="Y41" s="2" t="s">
        <v>37</v>
      </c>
      <c r="Z41" s="10"/>
    </row>
    <row r="42" spans="1:27" customFormat="1" ht="14.4" customHeight="1" x14ac:dyDescent="0.3">
      <c r="A42" s="52"/>
      <c r="B42" s="53"/>
      <c r="C42" s="53"/>
      <c r="D42" s="53"/>
      <c r="E42" s="54" t="s">
        <v>63</v>
      </c>
      <c r="F42" s="55"/>
      <c r="G42" s="56"/>
      <c r="H42" s="57"/>
      <c r="I42" s="57"/>
      <c r="J42" s="57"/>
      <c r="K42" s="57"/>
      <c r="L42" s="58"/>
      <c r="M42" s="59"/>
      <c r="N42" s="60"/>
      <c r="O42" s="61"/>
      <c r="W42" s="9"/>
      <c r="Y42" s="2" t="s">
        <v>17</v>
      </c>
      <c r="Z42" s="10"/>
    </row>
    <row r="43" spans="1:27" customFormat="1" ht="14.4" customHeight="1" x14ac:dyDescent="0.3">
      <c r="A43" s="78" t="s">
        <v>27</v>
      </c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62">
        <v>13798966</v>
      </c>
      <c r="M43" s="63"/>
      <c r="N43" s="63"/>
      <c r="O43" s="63"/>
      <c r="W43" s="9"/>
      <c r="Y43" s="2" t="s">
        <v>18</v>
      </c>
      <c r="Z43" s="10"/>
    </row>
    <row r="44" spans="1:27" customFormat="1" ht="14.4" customHeight="1" x14ac:dyDescent="0.3">
      <c r="A44" s="78" t="s">
        <v>74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64">
        <v>13798966</v>
      </c>
      <c r="M44" s="63"/>
      <c r="N44" s="63"/>
      <c r="O44" s="63"/>
      <c r="W44" s="9"/>
      <c r="Y44" s="2" t="s">
        <v>19</v>
      </c>
      <c r="Z44" s="10"/>
    </row>
    <row r="45" spans="1:27" customFormat="1" ht="14.4" customHeight="1" x14ac:dyDescent="0.3">
      <c r="A45" s="78" t="s">
        <v>38</v>
      </c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62">
        <v>14694609</v>
      </c>
      <c r="M45" s="63"/>
      <c r="N45" s="63"/>
      <c r="O45" s="63"/>
      <c r="W45" s="9"/>
      <c r="Y45" s="2" t="s">
        <v>20</v>
      </c>
      <c r="Z45" s="10"/>
    </row>
    <row r="46" spans="1:27" customFormat="1" ht="14.4" customHeight="1" x14ac:dyDescent="0.3">
      <c r="A46" s="77" t="s">
        <v>39</v>
      </c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47">
        <v>2938921.8</v>
      </c>
      <c r="M46" s="48"/>
      <c r="N46" s="48"/>
      <c r="O46" s="48"/>
      <c r="W46" s="9"/>
      <c r="Y46" s="2" t="s">
        <v>25</v>
      </c>
      <c r="Z46" s="10"/>
    </row>
    <row r="47" spans="1:27" customFormat="1" ht="14.4" customHeight="1" x14ac:dyDescent="0.3">
      <c r="A47" s="78" t="s">
        <v>40</v>
      </c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64">
        <v>17633530.800000001</v>
      </c>
      <c r="M47" s="63"/>
      <c r="N47" s="63"/>
      <c r="O47" s="48"/>
      <c r="W47" s="9"/>
      <c r="Y47" s="2" t="s">
        <v>26</v>
      </c>
      <c r="Z47" s="10"/>
    </row>
    <row r="48" spans="1:27" customFormat="1" ht="14.4" x14ac:dyDescent="0.3">
      <c r="A48" s="76" t="s">
        <v>38</v>
      </c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37">
        <v>8750296</v>
      </c>
      <c r="M48" s="38"/>
      <c r="N48" s="38"/>
      <c r="O48" s="38"/>
      <c r="AA48" s="10" t="s">
        <v>38</v>
      </c>
    </row>
    <row r="49" spans="1:29" customFormat="1" ht="14.4" x14ac:dyDescent="0.3">
      <c r="A49" s="74" t="s">
        <v>39</v>
      </c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39">
        <v>1750059.2</v>
      </c>
      <c r="M49" s="40"/>
      <c r="N49" s="40"/>
      <c r="O49" s="40"/>
      <c r="AA49" s="10"/>
      <c r="AB49" s="2" t="s">
        <v>39</v>
      </c>
    </row>
    <row r="50" spans="1:29" customFormat="1" ht="14.4" x14ac:dyDescent="0.3">
      <c r="A50" s="75" t="s">
        <v>40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41">
        <v>10500355.199999999</v>
      </c>
      <c r="M50" s="38"/>
      <c r="N50" s="38"/>
      <c r="O50" s="40"/>
      <c r="AA50" s="10"/>
      <c r="AC50" s="10" t="s">
        <v>40</v>
      </c>
    </row>
    <row r="51" spans="1:29" s="17" customFormat="1" ht="12.75" customHeight="1" x14ac:dyDescent="0.3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/>
      <c r="Q51"/>
      <c r="R51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</row>
    <row r="52" spans="1:29" s="17" customFormat="1" ht="13.5" customHeight="1" x14ac:dyDescent="0.3">
      <c r="A52" s="19"/>
      <c r="B52" s="20" t="s">
        <v>45</v>
      </c>
      <c r="C52" s="65" t="s">
        <v>46</v>
      </c>
      <c r="D52" s="66"/>
      <c r="E52" s="19"/>
      <c r="F52" s="19"/>
      <c r="G52" s="19"/>
      <c r="H52" s="21"/>
      <c r="I52" s="22"/>
      <c r="J52" s="22"/>
      <c r="K52" s="22"/>
      <c r="L52" s="19"/>
      <c r="M52" s="19"/>
      <c r="N52" s="19"/>
      <c r="O52" s="19"/>
      <c r="P52"/>
      <c r="Q52"/>
      <c r="R52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</row>
    <row r="53" spans="1:29" s="17" customFormat="1" ht="39" customHeight="1" x14ac:dyDescent="0.3">
      <c r="A53" s="16"/>
      <c r="B53" s="67" t="s">
        <v>49</v>
      </c>
      <c r="C53" s="23" t="s">
        <v>50</v>
      </c>
      <c r="D53" s="24">
        <f>L48/D54/1000</f>
        <v>8365.4837476099419</v>
      </c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/>
      <c r="Q53"/>
      <c r="R53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</row>
    <row r="54" spans="1:29" s="17" customFormat="1" ht="27" x14ac:dyDescent="0.3">
      <c r="A54" s="18"/>
      <c r="B54" s="68"/>
      <c r="C54" s="23" t="s">
        <v>51</v>
      </c>
      <c r="D54" s="25">
        <v>1.046</v>
      </c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/>
      <c r="Q54"/>
      <c r="R54" s="26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</row>
    <row r="55" spans="1:29" s="17" customFormat="1" ht="40.5" customHeight="1" x14ac:dyDescent="0.3">
      <c r="A55" s="19"/>
      <c r="B55" s="69"/>
      <c r="C55" s="27" t="s">
        <v>52</v>
      </c>
      <c r="D55" s="28">
        <f>D53*D54</f>
        <v>8750.2960000000003</v>
      </c>
      <c r="E55" s="26"/>
      <c r="F55" s="19"/>
      <c r="G55" s="19"/>
      <c r="H55" s="21"/>
      <c r="I55" s="22"/>
      <c r="J55" s="22"/>
      <c r="K55" s="22"/>
      <c r="L55" s="19"/>
      <c r="M55" s="19"/>
      <c r="N55" s="19"/>
      <c r="O55" s="19"/>
      <c r="P55"/>
      <c r="Q55"/>
      <c r="R55" s="29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</row>
    <row r="56" spans="1:29" customFormat="1" ht="14.4" x14ac:dyDescent="0.3">
      <c r="A56" s="30"/>
      <c r="B56" s="70" t="s">
        <v>47</v>
      </c>
      <c r="C56" s="71"/>
      <c r="D56" s="31">
        <f>D55*0.2</f>
        <v>1750.0592000000001</v>
      </c>
      <c r="E56" s="29"/>
      <c r="F56" s="30"/>
      <c r="G56" s="30"/>
      <c r="H56" s="19"/>
      <c r="I56" s="32"/>
      <c r="J56" s="32"/>
      <c r="K56" s="32"/>
      <c r="L56" s="30"/>
      <c r="M56" s="30"/>
      <c r="N56" s="30"/>
      <c r="O56" s="30"/>
      <c r="R56" s="29"/>
    </row>
    <row r="57" spans="1:29" customFormat="1" ht="14.4" x14ac:dyDescent="0.3">
      <c r="A57" s="30"/>
      <c r="B57" s="72" t="s">
        <v>48</v>
      </c>
      <c r="C57" s="71"/>
      <c r="D57" s="33">
        <f>D55+D56</f>
        <v>10500.3552</v>
      </c>
      <c r="E57" s="29"/>
      <c r="F57" s="30"/>
      <c r="G57" s="30"/>
      <c r="H57" s="19"/>
      <c r="I57" s="32"/>
      <c r="J57" s="32"/>
      <c r="K57" s="32"/>
      <c r="L57" s="30"/>
      <c r="M57" s="30"/>
      <c r="N57" s="30"/>
      <c r="O57" s="30"/>
      <c r="R57" s="29"/>
    </row>
    <row r="58" spans="1:29" s="34" customFormat="1" ht="11.25" customHeight="1" x14ac:dyDescent="0.2">
      <c r="E58" s="35"/>
      <c r="R58" s="3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</row>
    <row r="59" spans="1:29" s="34" customFormat="1" ht="11.25" customHeight="1" x14ac:dyDescent="0.2">
      <c r="E59" s="3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</row>
    <row r="60" spans="1:29" s="34" customFormat="1" ht="11.25" customHeight="1" x14ac:dyDescent="0.2">
      <c r="B60" s="73" t="s">
        <v>75</v>
      </c>
      <c r="C60" s="73"/>
      <c r="D60" s="73"/>
      <c r="E60" s="3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</row>
    <row r="61" spans="1:29" s="34" customFormat="1" ht="11.25" customHeight="1" x14ac:dyDescent="0.2">
      <c r="B61" s="73"/>
      <c r="C61" s="73"/>
      <c r="D61" s="7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</row>
    <row r="62" spans="1:29" s="34" customFormat="1" ht="11.25" customHeight="1" x14ac:dyDescent="0.2">
      <c r="B62" s="73"/>
      <c r="C62" s="73"/>
      <c r="D62" s="73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</row>
    <row r="63" spans="1:29" s="34" customFormat="1" ht="11.25" customHeight="1" x14ac:dyDescent="0.2">
      <c r="B63" s="73"/>
      <c r="C63" s="73"/>
      <c r="D63" s="73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</row>
    <row r="64" spans="1:29" s="34" customFormat="1" ht="11.25" customHeight="1" x14ac:dyDescent="0.2">
      <c r="B64" s="73"/>
      <c r="C64" s="73"/>
      <c r="D64" s="73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</row>
  </sheetData>
  <mergeCells count="50">
    <mergeCell ref="A2:O2"/>
    <mergeCell ref="A9:A11"/>
    <mergeCell ref="B9:B11"/>
    <mergeCell ref="C9:E11"/>
    <mergeCell ref="F9:F11"/>
    <mergeCell ref="G9:G11"/>
    <mergeCell ref="H9:K9"/>
    <mergeCell ref="L9:O9"/>
    <mergeCell ref="H10:H11"/>
    <mergeCell ref="I10:K10"/>
    <mergeCell ref="L10:L11"/>
    <mergeCell ref="M10:O10"/>
    <mergeCell ref="C17:O17"/>
    <mergeCell ref="C18:O18"/>
    <mergeCell ref="C19:O19"/>
    <mergeCell ref="C12:E12"/>
    <mergeCell ref="A13:O13"/>
    <mergeCell ref="C14:E14"/>
    <mergeCell ref="C15:O15"/>
    <mergeCell ref="C16:O16"/>
    <mergeCell ref="C27:O27"/>
    <mergeCell ref="C28:O28"/>
    <mergeCell ref="A22:K22"/>
    <mergeCell ref="A23:K23"/>
    <mergeCell ref="A24:O24"/>
    <mergeCell ref="C25:E25"/>
    <mergeCell ref="C26:O26"/>
    <mergeCell ref="C35:O35"/>
    <mergeCell ref="C36:O36"/>
    <mergeCell ref="C34:E34"/>
    <mergeCell ref="C29:O29"/>
    <mergeCell ref="C30:O30"/>
    <mergeCell ref="C31:O31"/>
    <mergeCell ref="A43:K43"/>
    <mergeCell ref="A44:K44"/>
    <mergeCell ref="A45:K45"/>
    <mergeCell ref="C37:O37"/>
    <mergeCell ref="C38:O38"/>
    <mergeCell ref="C39:O39"/>
    <mergeCell ref="C40:O40"/>
    <mergeCell ref="A49:K49"/>
    <mergeCell ref="A50:K50"/>
    <mergeCell ref="A48:K48"/>
    <mergeCell ref="A46:K46"/>
    <mergeCell ref="A47:K47"/>
    <mergeCell ref="C52:D52"/>
    <mergeCell ref="B53:B55"/>
    <mergeCell ref="B56:C56"/>
    <mergeCell ref="B57:C57"/>
    <mergeCell ref="B60:D64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Реконструк ТП-23 зам транс - По</vt:lpstr>
      <vt:lpstr>'Реконструк ТП-23 зам транс - По'!Заголовки_для_печати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Tatyana.Golovkova@evraz.com</cp:lastModifiedBy>
  <cp:lastPrinted>2023-03-02T08:19:36Z</cp:lastPrinted>
  <dcterms:created xsi:type="dcterms:W3CDTF">2020-09-30T08:50:27Z</dcterms:created>
  <dcterms:modified xsi:type="dcterms:W3CDTF">2024-08-08T06:17:05Z</dcterms:modified>
</cp:coreProperties>
</file>