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Расчет цены" sheetId="2" r:id="rId1"/>
  </sheets>
  <definedNames>
    <definedName name="_xlnm.Print_Area" localSheetId="0">'Расчет цены'!$A$1:$J$24</definedName>
  </definedNames>
  <calcPr calcId="144525" refMode="R1C1"/>
</workbook>
</file>

<file path=xl/sharedStrings.xml><?xml version="1.0" encoding="utf-8"?>
<sst xmlns="http://schemas.openxmlformats.org/spreadsheetml/2006/main" count="24" uniqueCount="23">
  <si>
    <t xml:space="preserve">Приложение № 1 к части 5
документации об аукционе в электронной форме
«Поставка автомобиля»
</t>
  </si>
  <si>
    <t>ОБОСНОВАНИЕ НАЧАЛЬНОЙ (МАКСИМАЛЬНОЙ) ЦЕНЫ КОНТРАКТА</t>
  </si>
  <si>
    <t>Предмет контракта</t>
  </si>
  <si>
    <t>Поставка  автомобиля</t>
  </si>
  <si>
    <t>Используемый метод определения НМЦК 
с обоснованием:</t>
  </si>
  <si>
    <t xml:space="preserve">Метод сопоставимых рыночных цен (анализа рынка). В соответствии с ч.1 ст.22 Федерального закона от 05 апреля 2013 года № 44-ФЗ "О контрактной системе в сфере закупок товаров, работ, услуг для обеспечения государственых и муниципальных нужд" начальная (максимальная) цена контракта определена и обоснована Заказчиком посредством применения метода сопоставимых рыночных цен (анализа рынка). В обосновании НМЦК, которое подлежит размещению в открытом доступе в информационно-телекоммуникационной сети "Интернет"  (далее - сеть "Интернет"), не указываются наименования поставщиков (подрядчиков, исполнителей), представивших соответствующую информацию. </t>
  </si>
  <si>
    <t>Расчет НМЦК</t>
  </si>
  <si>
    <t>На основании части 20 статьи 22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определения и обоснования начальной (максимальной)цены контракта Заказчиком осуществлялось в соответсвии с Приказом Минэкономразвития России от 02.10.2013г. № 567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исполнителем".                                                                                               Для определения НМЦК методом сопоставимых рыночных цен (анализа рынка) Заказчиком использовано не менее трех цен товара предложенных различными поставщиками (подрядчиками, исполнителями). В качестве источника информации о ценах предмета закупки послужили коммерческие предложени поставщиков. Поскольку коэффициент вариации составил менее 33%, расчетное значение начальной максимальной цены контракта определилось как среднее арифмитическое значение из полученных предложений.</t>
  </si>
  <si>
    <t>Наименование расходных материалов</t>
  </si>
  <si>
    <t xml:space="preserve"> Количество (объем) закупаемого товара (работы, услуги) </t>
  </si>
  <si>
    <t>Количество источников ценовой информации</t>
  </si>
  <si>
    <t>Цены поставщиков (исполнителей, подрядчиков) за единицу товара (работы, услуги), рублей</t>
  </si>
  <si>
    <t>Однородность совокупности значений выявленных цен, используемых в расчете НМЦК</t>
  </si>
  <si>
    <t>НМЦК, определяемая методом сопоставимых рыночных цен (анализа рынка)</t>
  </si>
  <si>
    <r>
      <rPr>
        <sz val="12"/>
        <color indexed="8"/>
        <rFont val="Times New Roman"/>
        <charset val="204"/>
      </rPr>
      <t>Средняя арифметическая цена за единицу     &lt;</t>
    </r>
    <r>
      <rPr>
        <i/>
        <sz val="12"/>
        <color indexed="8"/>
        <rFont val="Times New Roman"/>
        <charset val="204"/>
      </rPr>
      <t>ц</t>
    </r>
    <r>
      <rPr>
        <sz val="12"/>
        <color indexed="8"/>
        <rFont val="Times New Roman"/>
        <charset val="204"/>
      </rPr>
      <t xml:space="preserve">&gt; </t>
    </r>
  </si>
  <si>
    <t>Среднее квадратичное отклонение</t>
  </si>
  <si>
    <r>
      <rPr>
        <sz val="12"/>
        <color indexed="8"/>
        <rFont val="Times New Roman"/>
        <charset val="204"/>
      </rPr>
      <t xml:space="preserve">коэффициент вариации цен V (%)           </t>
    </r>
    <r>
      <rPr>
        <i/>
        <sz val="12"/>
        <color indexed="8"/>
        <rFont val="Times New Roman"/>
        <charset val="204"/>
      </rPr>
      <t xml:space="preserve">         (не должен превышать 33%)</t>
    </r>
  </si>
  <si>
    <r>
      <rPr>
        <sz val="12"/>
        <color indexed="8"/>
        <rFont val="Times New Roman"/>
        <charset val="204"/>
      </rPr>
      <t xml:space="preserve">Расчет НМЦК по формуле                             v - количество (объем) закупаемого товара (работы, услуги);
</t>
    </r>
    <r>
      <rPr>
        <i/>
        <sz val="12"/>
        <color indexed="8"/>
        <rFont val="Times New Roman"/>
        <charset val="204"/>
      </rPr>
      <t>n</t>
    </r>
    <r>
      <rPr>
        <sz val="12"/>
        <color indexed="8"/>
        <rFont val="Times New Roman"/>
        <charset val="204"/>
      </rPr>
      <t xml:space="preserve"> - количество значений, используемых в расчете;
</t>
    </r>
    <r>
      <rPr>
        <i/>
        <sz val="12"/>
        <color indexed="8"/>
        <rFont val="Times New Roman"/>
        <charset val="204"/>
      </rPr>
      <t>i</t>
    </r>
    <r>
      <rPr>
        <sz val="12"/>
        <color indexed="8"/>
        <rFont val="Times New Roman"/>
        <charset val="204"/>
      </rPr>
      <t xml:space="preserve"> - номер источника ценовой информации;
     - цена единицы</t>
    </r>
  </si>
  <si>
    <t xml:space="preserve">Haval F7, 2.0 AMT (190 л.с.) 4WD или эквивалент (шт.) </t>
  </si>
  <si>
    <t>ИТОГО:</t>
  </si>
  <si>
    <t>Поставщик № 1: Коммерческое предложение № 1247-24 от 18.01.2024г.</t>
  </si>
  <si>
    <t>Поставщик № 2: Коммерческое предложение № 1248-24 от 18.01.2024г.</t>
  </si>
  <si>
    <t>Поставщик № 3: Коммерческое предложение № 1249-24 от 18.01.2024г.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</si>
</sst>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_р_."/>
  </numFmts>
  <fonts count="29">
    <font>
      <sz val="11"/>
      <color indexed="8"/>
      <name val="Calibri"/>
      <charset val="204"/>
    </font>
    <font>
      <sz val="10"/>
      <color indexed="8"/>
      <name val="Times New Roman"/>
      <charset val="204"/>
    </font>
    <font>
      <sz val="12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sz val="12"/>
      <color rgb="FF000000"/>
      <name val="Times New Roman"/>
      <charset val="204"/>
    </font>
    <font>
      <b/>
      <sz val="12"/>
      <color indexed="23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2"/>
      <color indexed="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0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 wrapText="1"/>
    </xf>
    <xf numFmtId="0" fontId="4" fillId="0" borderId="1" xfId="0" applyFont="1" applyFill="1" applyBorder="1"/>
    <xf numFmtId="180" fontId="5" fillId="0" borderId="1" xfId="0" applyNumberFormat="1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7" fillId="0" borderId="0" xfId="0" applyFont="1" applyFill="1" applyAlignment="1">
      <alignment wrapText="1"/>
    </xf>
    <xf numFmtId="0" fontId="4" fillId="0" borderId="16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/>
    </xf>
    <xf numFmtId="0" fontId="3" fillId="0" borderId="1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180" fontId="4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19050</xdr:colOff>
      <xdr:row>9</xdr:row>
      <xdr:rowOff>952500</xdr:rowOff>
    </xdr:from>
    <xdr:to>
      <xdr:col>9</xdr:col>
      <xdr:colOff>0</xdr:colOff>
      <xdr:row>9</xdr:row>
      <xdr:rowOff>1304925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8743950" y="7753350"/>
          <a:ext cx="1266825" cy="352425"/>
        </a:xfrm>
        <a:prstGeom prst="rect">
          <a:avLst/>
        </a:prstGeom>
        <a:noFill/>
        <a:ln w="9525">
          <a:noFill/>
          <a:round/>
        </a:ln>
      </xdr:spPr>
    </xdr:pic>
    <xdr:clientData/>
  </xdr:twoCellAnchor>
  <xdr:twoCellAnchor>
    <xdr:from>
      <xdr:col>7</xdr:col>
      <xdr:colOff>19050</xdr:colOff>
      <xdr:row>9</xdr:row>
      <xdr:rowOff>923925</xdr:rowOff>
    </xdr:from>
    <xdr:to>
      <xdr:col>7</xdr:col>
      <xdr:colOff>1019175</xdr:colOff>
      <xdr:row>9</xdr:row>
      <xdr:rowOff>1362075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7715250" y="7724775"/>
          <a:ext cx="1000125" cy="43815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  <xdr:twoCellAnchor>
    <xdr:from>
      <xdr:col>8</xdr:col>
      <xdr:colOff>1225550</xdr:colOff>
      <xdr:row>9</xdr:row>
      <xdr:rowOff>1600200</xdr:rowOff>
    </xdr:from>
    <xdr:to>
      <xdr:col>9</xdr:col>
      <xdr:colOff>1428750</xdr:colOff>
      <xdr:row>9</xdr:row>
      <xdr:rowOff>1962150</xdr:rowOff>
    </xdr:to>
    <xdr:pic>
      <xdr:nvPicPr>
        <xdr:cNvPr id="1027" name="Picture 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9950450" y="8401050"/>
          <a:ext cx="1489075" cy="36195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  <xdr:twoCellAnchor>
    <xdr:from>
      <xdr:col>9</xdr:col>
      <xdr:colOff>247650</xdr:colOff>
      <xdr:row>9</xdr:row>
      <xdr:rowOff>1247775</xdr:rowOff>
    </xdr:from>
    <xdr:to>
      <xdr:col>9</xdr:col>
      <xdr:colOff>400050</xdr:colOff>
      <xdr:row>9</xdr:row>
      <xdr:rowOff>1476375</xdr:rowOff>
    </xdr:to>
    <xdr:pic>
      <xdr:nvPicPr>
        <xdr:cNvPr id="1028" name="Picture 6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10258425" y="8048625"/>
          <a:ext cx="152400" cy="228600"/>
        </a:xfrm>
        <a:prstGeom prst="rect">
          <a:avLst/>
        </a:prstGeom>
        <a:noFill/>
        <a:ln w="9525">
          <a:noFill/>
          <a:rou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75" zoomScaleNormal="75" topLeftCell="A6" workbookViewId="0">
      <selection activeCell="J9" sqref="J9"/>
    </sheetView>
  </sheetViews>
  <sheetFormatPr defaultColWidth="9" defaultRowHeight="15"/>
  <cols>
    <col min="1" max="1" width="34" style="2" customWidth="1"/>
    <col min="2" max="2" width="11" style="2" customWidth="1"/>
    <col min="3" max="3" width="11.4285714285714" style="2" customWidth="1"/>
    <col min="4" max="4" width="13.7142857142857" style="2" customWidth="1"/>
    <col min="5" max="5" width="14.4285714285714" style="2" customWidth="1"/>
    <col min="6" max="6" width="15" style="2" customWidth="1"/>
    <col min="7" max="7" width="15.8571428571429" style="2" customWidth="1"/>
    <col min="8" max="8" width="15.4285714285714" style="2" customWidth="1"/>
    <col min="9" max="9" width="19.2857142857143" style="2" customWidth="1"/>
    <col min="10" max="10" width="38.2857142857143" style="2" customWidth="1"/>
    <col min="11" max="16382" width="9.14285714285714" style="2"/>
  </cols>
  <sheetData>
    <row r="1" ht="86.25" customHeight="1" spans="8:14">
      <c r="H1" s="3" t="s">
        <v>0</v>
      </c>
      <c r="I1" s="3"/>
      <c r="J1" s="3"/>
      <c r="K1" s="39"/>
      <c r="L1" s="39"/>
      <c r="M1" s="39"/>
      <c r="N1" s="39"/>
    </row>
    <row r="3" ht="15.75" customHeight="1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15.75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ht="27.75" customHeight="1" spans="1:10">
      <c r="A5" s="5" t="s">
        <v>2</v>
      </c>
      <c r="B5" s="5"/>
      <c r="C5" s="6" t="s">
        <v>3</v>
      </c>
      <c r="D5" s="6"/>
      <c r="E5" s="6"/>
      <c r="F5" s="6"/>
      <c r="G5" s="6"/>
      <c r="H5" s="6"/>
      <c r="I5" s="6"/>
      <c r="J5" s="6"/>
    </row>
    <row r="6" ht="111" customHeight="1" spans="1:10">
      <c r="A6" s="5" t="s">
        <v>4</v>
      </c>
      <c r="B6" s="5"/>
      <c r="C6" s="7" t="s">
        <v>5</v>
      </c>
      <c r="D6" s="8"/>
      <c r="E6" s="8"/>
      <c r="F6" s="8"/>
      <c r="G6" s="8"/>
      <c r="H6" s="8"/>
      <c r="I6" s="8"/>
      <c r="J6" s="40"/>
    </row>
    <row r="7" ht="173.25" customHeight="1" spans="1:10">
      <c r="A7" s="5" t="s">
        <v>6</v>
      </c>
      <c r="B7" s="5"/>
      <c r="C7" s="9" t="s">
        <v>7</v>
      </c>
      <c r="D7" s="10"/>
      <c r="E7" s="10"/>
      <c r="F7" s="10"/>
      <c r="G7" s="10"/>
      <c r="H7" s="10"/>
      <c r="I7" s="10"/>
      <c r="J7" s="41"/>
    </row>
    <row r="8" ht="24" customHeight="1" spans="1:10">
      <c r="A8" s="11" t="s">
        <v>6</v>
      </c>
      <c r="B8" s="12"/>
      <c r="C8" s="12"/>
      <c r="D8" s="13"/>
      <c r="E8" s="13"/>
      <c r="F8" s="13"/>
      <c r="G8" s="12"/>
      <c r="H8" s="12"/>
      <c r="I8" s="12"/>
      <c r="J8" s="42"/>
    </row>
    <row r="9" ht="66.75" customHeight="1" spans="1:10">
      <c r="A9" s="14" t="s">
        <v>8</v>
      </c>
      <c r="B9" s="14" t="s">
        <v>9</v>
      </c>
      <c r="C9" s="15" t="s">
        <v>10</v>
      </c>
      <c r="D9" s="16" t="s">
        <v>11</v>
      </c>
      <c r="E9" s="17"/>
      <c r="F9" s="18"/>
      <c r="G9" s="19" t="s">
        <v>12</v>
      </c>
      <c r="H9" s="20"/>
      <c r="I9" s="20"/>
      <c r="J9" s="43" t="s">
        <v>13</v>
      </c>
    </row>
    <row r="10" ht="183" customHeight="1" spans="1:10">
      <c r="A10" s="21"/>
      <c r="B10" s="21"/>
      <c r="C10" s="22"/>
      <c r="D10" s="23">
        <v>1</v>
      </c>
      <c r="E10" s="24">
        <v>2</v>
      </c>
      <c r="F10" s="24">
        <v>3</v>
      </c>
      <c r="G10" s="25" t="s">
        <v>14</v>
      </c>
      <c r="H10" s="26" t="s">
        <v>15</v>
      </c>
      <c r="I10" s="44" t="s">
        <v>16</v>
      </c>
      <c r="J10" s="26" t="s">
        <v>17</v>
      </c>
    </row>
    <row r="11" s="1" customFormat="1" ht="31.5" spans="1:10">
      <c r="A11" s="27" t="s">
        <v>18</v>
      </c>
      <c r="B11" s="28">
        <v>1</v>
      </c>
      <c r="C11" s="29">
        <v>3</v>
      </c>
      <c r="D11" s="30">
        <v>2964000</v>
      </c>
      <c r="E11" s="30">
        <v>2949000</v>
      </c>
      <c r="F11" s="31">
        <v>2997000</v>
      </c>
      <c r="G11" s="31">
        <f>AVERAGE(D11:F11)</f>
        <v>2970000</v>
      </c>
      <c r="H11" s="32">
        <f>SQRT(VAR(D11:F11))</f>
        <v>24556.0583156173</v>
      </c>
      <c r="I11" s="32">
        <f>H11/G11*100</f>
        <v>0.826803310290146</v>
      </c>
      <c r="J11" s="45">
        <f>B11*SUM(D11:F11)/COLUMNS(D11:F11)</f>
        <v>2970000</v>
      </c>
    </row>
    <row r="12" s="1" customFormat="1" ht="15.75" spans="1:10">
      <c r="A12" s="33"/>
      <c r="I12" s="46" t="s">
        <v>19</v>
      </c>
      <c r="J12" s="45">
        <f>SUM(J11:J11)</f>
        <v>2970000</v>
      </c>
    </row>
    <row r="13" ht="15.75" spans="1:1">
      <c r="A13" s="34"/>
    </row>
    <row r="14" spans="1:1">
      <c r="A14" s="35"/>
    </row>
    <row r="15" ht="15.75" spans="1:5">
      <c r="A15" s="36" t="s">
        <v>20</v>
      </c>
      <c r="B15" s="1"/>
      <c r="C15" s="1"/>
      <c r="D15" s="1"/>
      <c r="E15" s="1"/>
    </row>
    <row r="16" ht="15.75" spans="1:5">
      <c r="A16" s="36" t="s">
        <v>21</v>
      </c>
      <c r="B16" s="1"/>
      <c r="C16" s="1"/>
      <c r="D16" s="1"/>
      <c r="E16" s="1"/>
    </row>
    <row r="17" ht="15.75" spans="1:5">
      <c r="A17" s="36" t="s">
        <v>22</v>
      </c>
      <c r="B17" s="1"/>
      <c r="C17" s="1"/>
      <c r="D17" s="1"/>
      <c r="E17" s="1"/>
    </row>
    <row r="18" ht="15.75" spans="1:1">
      <c r="A18" s="37"/>
    </row>
    <row r="19" ht="15.75" spans="1:1">
      <c r="A19" s="38"/>
    </row>
    <row r="20" ht="15.75" spans="1:1">
      <c r="A20" s="37"/>
    </row>
  </sheetData>
  <sheetProtection selectLockedCells="1" selectUnlockedCells="1"/>
  <mergeCells count="14">
    <mergeCell ref="H1:J1"/>
    <mergeCell ref="A3:J3"/>
    <mergeCell ref="A5:B5"/>
    <mergeCell ref="C5:J5"/>
    <mergeCell ref="A6:B6"/>
    <mergeCell ref="C6:J6"/>
    <mergeCell ref="A7:B7"/>
    <mergeCell ref="C7:J7"/>
    <mergeCell ref="A8:J8"/>
    <mergeCell ref="D9:F9"/>
    <mergeCell ref="G9:I9"/>
    <mergeCell ref="A9:A10"/>
    <mergeCell ref="B9:B10"/>
    <mergeCell ref="C9:C10"/>
  </mergeCells>
  <pageMargins left="0.708661417322835" right="0.708661417322835" top="0.748031496062992" bottom="0.354330708661417" header="0.511811023622047" footer="0.511811023622047"/>
  <pageSetup paperSize="9" scale="50" firstPageNumber="0" orientation="landscape" useFirstPageNumber="1" horizontalDpi="300" verticalDpi="300"/>
  <headerFooter alignWithMargins="0"/>
  <colBreaks count="1" manualBreakCount="1">
    <brk id="10" max="3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Расчет цены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2014-02-03T17:42:00Z</dcterms:created>
  <cp:lastPrinted>2021-03-11T11:44:00Z</cp:lastPrinted>
  <dcterms:modified xsi:type="dcterms:W3CDTF">2024-01-19T06:58:46Z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9DBAD669FBA44251AC26E0C86D0234C1</vt:lpwstr>
  </property>
  <property fmtid="{D5CDD505-2E9C-101B-9397-08002B2CF9AE}" pid="3" name="KSOProductBuildVer">
    <vt:lpwstr>1049-12.2.0.13359</vt:lpwstr>
  </property>
</Properties>
</file>