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смета Реконструк ОП-5 - Полный " sheetId="1" r:id="rId1"/>
  </sheets>
  <definedNames>
    <definedName name="_xlnm.Print_Titles" localSheetId="0">'смета Реконструк ОП-5 - Полный '!$29:$29</definedName>
  </definedNames>
  <calcPr calcId="145621"/>
</workbook>
</file>

<file path=xl/calcChain.xml><?xml version="1.0" encoding="utf-8"?>
<calcChain xmlns="http://schemas.openxmlformats.org/spreadsheetml/2006/main">
  <c r="L79" i="1" l="1"/>
  <c r="L80" i="1" l="1"/>
  <c r="L82" i="1" s="1"/>
  <c r="L81" i="1"/>
</calcChain>
</file>

<file path=xl/sharedStrings.xml><?xml version="1.0" encoding="utf-8"?>
<sst xmlns="http://schemas.openxmlformats.org/spreadsheetml/2006/main" count="212" uniqueCount="120">
  <si>
    <t/>
  </si>
  <si>
    <t>(локальная смета)</t>
  </si>
  <si>
    <t xml:space="preserve">на смета Реконструк ОП-5,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</si>
  <si>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</si>
  <si>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</si>
  <si>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</si>
  <si>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</si>
  <si>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</si>
  <si>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</si>
  <si>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</si>
  <si>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</si>
  <si>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</si>
  <si>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</si>
  <si>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</si>
  <si>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</si>
  <si>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</si>
  <si>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</si>
  <si>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</si>
  <si>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</si>
  <si>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</si>
  <si>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</si>
  <si>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</si>
  <si>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</si>
  <si>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</si>
  <si>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</si>
  <si>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</t>
  </si>
  <si>
    <t>1</t>
  </si>
  <si>
    <t>УНЦ(2018)-П6-09</t>
  </si>
  <si>
    <t>Проектно-изыскательские работы для отдельных элементов электрических сетей стоимостью: от 21 до 50,9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</si>
  <si>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</si>
  <si>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</si>
  <si>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</si>
  <si>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</t>
  </si>
  <si>
    <t>Раздел 2. Электромонтажные работы</t>
  </si>
  <si>
    <t>2</t>
  </si>
  <si>
    <t>УНЦ(2018)-И5-09-3</t>
  </si>
  <si>
    <t>Элементы ПС с устройством фундаментов: шинная опора на одну фазу, напряжение 110 кВ</t>
  </si>
  <si>
    <t>1 ед.</t>
  </si>
  <si>
    <t>Ц1-42-4</t>
  </si>
  <si>
    <t xml:space="preserve"> Коэффициент перехода от базового УНЦ электрических сетей (за исключением ВЛ) к уровню УНЦ Кемеровской области ПЗ=1,1 (ОЗП=1,1; ЭМ=1,1; МАТ=1,1)</t>
  </si>
  <si>
    <t>3</t>
  </si>
  <si>
    <t>УНЦ(2018)-И10-02-3</t>
  </si>
  <si>
    <t>Элементы ПС без устройства фундаментов: ТН (до трех вторичных обмоток) на три фазы, напряжение 110 кВ</t>
  </si>
  <si>
    <t>Ц1-42-3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</si>
  <si>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</si>
  <si>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4</t>
  </si>
  <si>
    <t>УНЦ(2018)-И12-08</t>
  </si>
  <si>
    <t>РЗА и прочие шкафы (панели): прочие устройства (аппаратура)( шкаф зажимов)</t>
  </si>
  <si>
    <t>Ц1-42-11</t>
  </si>
  <si>
    <t>5</t>
  </si>
  <si>
    <t>УНЦ(2018)-И12-02</t>
  </si>
  <si>
    <t>РЗА и прочие шкафы (панели): шкаф центральной сигнализации ПС 110 кВ и выше ( панели управления Т-1 Т-2, )</t>
  </si>
  <si>
    <t>6</t>
  </si>
  <si>
    <t>РЗА и прочие шкафы (панели): шкаф центральной сигнализации ПС 110 кВ и выше ( ЦС и блокировок)</t>
  </si>
  <si>
    <t>7</t>
  </si>
  <si>
    <t>УНЦ(2018)-И12-01</t>
  </si>
  <si>
    <t>РЗА и прочие шкафы (панели): шкаф РАС ПС 110 кВ и выше (РЗА Т-1 и Т-2)</t>
  </si>
  <si>
    <t>8</t>
  </si>
  <si>
    <t>УНЦ(2018)-И12-06</t>
  </si>
  <si>
    <t>РЗА и прочие шкафы (панели): прочие шкафы (ЩСН 0,4 из 3 панелей)</t>
  </si>
  <si>
    <t>9</t>
  </si>
  <si>
    <t>УНЦ(2018)-И13-05</t>
  </si>
  <si>
    <t>РЗА системы оперативного постоянного тока и собственных нужд ПС: шкаф с зарядно-подзарядными устройствами, номинальный ток 200 А</t>
  </si>
  <si>
    <t>10</t>
  </si>
  <si>
    <t>УНЦ(2018)-И15-01</t>
  </si>
  <si>
    <t>Комплекс систем безопасности ПС: шкаф ЦК системы видеонаблюдения</t>
  </si>
  <si>
    <t>11</t>
  </si>
  <si>
    <t>УНЦ(2018)-И15-02</t>
  </si>
  <si>
    <t>Комплекс систем безопасности ПС: шкаф ЦК комплекса систем безопасности</t>
  </si>
  <si>
    <t>12</t>
  </si>
  <si>
    <t>УНЦ(2018)-З4-01</t>
  </si>
  <si>
    <t>Здания:  ЗРУ, напряжение 6-35 кВ</t>
  </si>
  <si>
    <t>1 м2</t>
  </si>
  <si>
    <t>Ц1-42-6</t>
  </si>
  <si>
    <t xml:space="preserve"> Коэффициент перехода от базового УНЦ электрических сетей (за исключением ВЛ) к уровню УНЦ Кемеровской области ПЗ=1,27 (ОЗП=1,27; ЭМ=1,27; МАТ=1,27)</t>
  </si>
  <si>
    <t>13</t>
  </si>
  <si>
    <t>УНЦ(2018)-Н3-02-1</t>
  </si>
  <si>
    <t>Контрольный (силовой) кабель, сечение жилы: 2,5 мм2, количество жил 158 шт.</t>
  </si>
  <si>
    <t>1 км</t>
  </si>
  <si>
    <t>Ц1-42-7</t>
  </si>
  <si>
    <t xml:space="preserve"> Коэффициент перехода от базового УНЦ электрических сетей (за исключением ВЛ) к уровню УНЦ Кемеровской области ПЗ=1,12 (ОЗП=1,12; ЭМ=1,12; МАТ=1,12)</t>
  </si>
  <si>
    <t>14</t>
  </si>
  <si>
    <t>УНЦ(2018)-А5-02</t>
  </si>
  <si>
    <t>Системы АСУТП и ТМ:   сервер АСУТП и ТМ (ССПТИ)</t>
  </si>
  <si>
    <t>Итого по разделу 2 Электромонтажные работы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</si>
  <si>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</si>
  <si>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</si>
  <si>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Итоги по смете:</t>
  </si>
  <si>
    <t xml:space="preserve">     Энергетическое строительство:</t>
  </si>
  <si>
    <t xml:space="preserve">          Итого Поз. 1-14</t>
  </si>
  <si>
    <t xml:space="preserve">          Всего с учетом "дефлятор 2018г-2019г. 6,8% ПЗ=1,068"</t>
  </si>
  <si>
    <t xml:space="preserve">          Всего с учетом "дефлятор 2019г-2020г. 5,7% ПЗ=1,057"</t>
  </si>
  <si>
    <t xml:space="preserve">          Всего с учетом "дефлятор 2020г-2021г. 5,2% ПЗ=1,052"</t>
  </si>
  <si>
    <t xml:space="preserve">          Всего с учетом "дефлятор 2021г-2022г. 14,6% ПЗ=1,146"</t>
  </si>
  <si>
    <t xml:space="preserve">          Всего с учетом "дефлятор 2022г-2023г. 5,8% ПЗ=1,058"</t>
  </si>
  <si>
    <t xml:space="preserve">          Всего с учетом "дефлятор 2023г-2024г. 5,3% ПЗ=1,053"</t>
  </si>
  <si>
    <t xml:space="preserve">          Всего с учетом "дефлятор 2024г-2025г. 4,8% ПЗ=1,048"</t>
  </si>
  <si>
    <t xml:space="preserve">          Всего с учетом "дефлятор 2026г 4,6% ПЗ=1,046"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</si>
  <si>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</si>
  <si>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</si>
  <si>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</si>
  <si>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</si>
  <si>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</si>
  <si>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</si>
  <si>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</si>
  <si>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</si>
  <si>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>ЛОКАЛЬНАЯ СМЕТА № 1.27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</si>
  <si>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</si>
  <si>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</si>
  <si>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</si>
  <si>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</si>
  <si>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</si>
  <si>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</si>
  <si>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</si>
  <si>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</si>
  <si>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</si>
  <si>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</si>
  <si>
    <t>ООО "ЕвразЭнергоТранс". Реконструкция ПС 110/6кВ "ОП-5"</t>
  </si>
  <si>
    <t>Составил:  ведущий инженер сметчик____________________________ Головкова Т.А.</t>
  </si>
  <si>
    <t>Проверил:  заместитель ТД____________________________ Долгих А.Е.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</si>
</sst>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1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sz val="9"/>
      <color rgb="FF000000"/>
      <name val="Arial"/>
      <charset val="204"/>
    </font>
    <font>
      <sz val="9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Calibri"/>
      <charset val="204"/>
    </font>
    <font>
      <i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49" fontId="1" fillId="0" borderId="5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3" fontId="13" fillId="0" borderId="4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wrapText="1"/>
    </xf>
    <xf numFmtId="49" fontId="15" fillId="0" borderId="0" xfId="0" applyNumberFormat="1" applyFont="1" applyFill="1" applyBorder="1" applyAlignment="1" applyProtection="1">
      <alignment vertical="top"/>
    </xf>
    <xf numFmtId="49" fontId="16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/>
    <xf numFmtId="49" fontId="19" fillId="0" borderId="0" xfId="0" applyNumberFormat="1" applyFont="1" applyFill="1" applyBorder="1" applyAlignment="1" applyProtection="1">
      <alignment horizontal="right"/>
    </xf>
    <xf numFmtId="49" fontId="18" fillId="0" borderId="1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/>
    <xf numFmtId="49" fontId="16" fillId="0" borderId="0" xfId="0" applyNumberFormat="1" applyFont="1" applyFill="1" applyBorder="1" applyAlignment="1" applyProtection="1">
      <alignment vertical="top"/>
    </xf>
    <xf numFmtId="49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wrapText="1"/>
    </xf>
    <xf numFmtId="49" fontId="20" fillId="0" borderId="0" xfId="0" applyNumberFormat="1" applyFont="1" applyFill="1" applyBorder="1" applyAlignment="1" applyProtection="1">
      <alignment vertical="top"/>
    </xf>
    <xf numFmtId="49" fontId="21" fillId="0" borderId="0" xfId="0" applyNumberFormat="1" applyFont="1" applyFill="1" applyBorder="1" applyAlignment="1" applyProtection="1">
      <alignment vertical="top"/>
    </xf>
    <xf numFmtId="49" fontId="10" fillId="0" borderId="0" xfId="0" applyNumberFormat="1" applyFont="1" applyFill="1" applyBorder="1" applyAlignment="1" applyProtection="1">
      <alignment horizontal="center"/>
    </xf>
    <xf numFmtId="49" fontId="11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9" fillId="0" borderId="4" xfId="0" applyNumberFormat="1" applyFont="1" applyFill="1" applyBorder="1" applyAlignment="1" applyProtection="1">
      <alignment horizontal="left" vertical="top" wrapText="1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49" fontId="13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49" fontId="19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horizontal="center" wrapText="1"/>
    </xf>
    <xf numFmtId="49" fontId="15" fillId="0" borderId="0" xfId="0" applyNumberFormat="1" applyFont="1" applyFill="1" applyBorder="1" applyAlignment="1" applyProtection="1">
      <alignment horizontal="center" vertical="top"/>
    </xf>
    <xf numFmtId="49" fontId="17" fillId="0" borderId="0" xfId="0" applyNumberFormat="1" applyFont="1" applyFill="1" applyBorder="1" applyAlignment="1" applyProtection="1">
      <alignment horizontal="left" vertical="top"/>
    </xf>
    <xf numFmtId="49" fontId="19" fillId="0" borderId="0" xfId="0" applyNumberFormat="1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 applyProtection="1">
      <alignment vertical="top" wrapText="1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92"/>
  <sheetViews>
    <sheetView tabSelected="1" topLeftCell="A54" workbookViewId="0">
      <selection activeCell="AF74" sqref="AF74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5" width="119.28515625" style="2" hidden="1" customWidth="1"/>
    <col min="26" max="26" width="132.7109375" style="2" hidden="1" customWidth="1"/>
    <col min="27" max="29" width="119.28515625" style="2" hidden="1" customWidth="1"/>
    <col min="30" max="16384" width="9.140625" style="1"/>
  </cols>
  <sheetData>
    <row r="1" spans="1:53" customFormat="1" ht="15" x14ac:dyDescent="0.25">
      <c r="M1" s="3"/>
      <c r="O1" s="88"/>
    </row>
    <row r="2" spans="1:53" customFormat="1" ht="15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S2" s="43" t="s">
        <v>0</v>
      </c>
    </row>
    <row r="3" spans="1:53" s="47" customFormat="1" ht="14.25" customHeight="1" x14ac:dyDescent="0.2">
      <c r="A3" s="84"/>
      <c r="B3" s="84"/>
      <c r="C3" s="84"/>
      <c r="D3" s="44"/>
      <c r="E3" s="45"/>
      <c r="F3" s="45"/>
      <c r="G3" s="45"/>
      <c r="H3" s="45"/>
      <c r="I3" s="45"/>
      <c r="J3" s="85" t="s">
        <v>112</v>
      </c>
      <c r="K3" s="85"/>
      <c r="L3" s="85"/>
      <c r="M3" s="85"/>
      <c r="N3" s="85"/>
      <c r="O3" s="46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</row>
    <row r="4" spans="1:53" s="47" customFormat="1" ht="14.25" customHeight="1" x14ac:dyDescent="0.2">
      <c r="A4" s="86"/>
      <c r="B4" s="86"/>
      <c r="C4" s="86"/>
      <c r="D4" s="86"/>
      <c r="E4" s="49"/>
      <c r="F4" s="45"/>
      <c r="G4" s="45"/>
      <c r="H4" s="45"/>
      <c r="I4" s="45"/>
      <c r="J4" s="87" t="s">
        <v>113</v>
      </c>
      <c r="K4" s="87"/>
      <c r="L4" s="87"/>
      <c r="M4" s="87"/>
      <c r="N4" s="87"/>
      <c r="O4" s="46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</row>
    <row r="5" spans="1:53" s="47" customFormat="1" ht="14.25" customHeight="1" x14ac:dyDescent="0.2">
      <c r="A5" s="80"/>
      <c r="B5" s="80"/>
      <c r="C5" s="80"/>
      <c r="D5" s="80"/>
      <c r="E5" s="45"/>
      <c r="F5" s="45"/>
      <c r="G5" s="45"/>
      <c r="H5" s="45"/>
      <c r="I5" s="45"/>
      <c r="J5" s="81" t="s">
        <v>114</v>
      </c>
      <c r="K5" s="81"/>
      <c r="L5" s="81"/>
      <c r="M5" s="81"/>
      <c r="N5" s="81"/>
      <c r="O5" s="46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</row>
    <row r="6" spans="1:53" s="47" customFormat="1" ht="14.25" customHeight="1" x14ac:dyDescent="0.2">
      <c r="A6" s="50"/>
      <c r="C6" s="51"/>
      <c r="D6" s="49"/>
      <c r="E6" s="45"/>
      <c r="F6" s="45"/>
      <c r="G6" s="45"/>
      <c r="H6" s="45"/>
      <c r="I6" s="45"/>
      <c r="J6" s="52"/>
      <c r="K6" s="52"/>
      <c r="L6" s="52" t="s">
        <v>115</v>
      </c>
      <c r="M6" s="53"/>
      <c r="N6" s="53"/>
      <c r="O6" s="46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</row>
    <row r="7" spans="1:53" s="47" customFormat="1" ht="14.25" customHeight="1" x14ac:dyDescent="0.2">
      <c r="A7" s="50"/>
      <c r="B7" s="54"/>
      <c r="C7" s="54"/>
      <c r="D7" s="54"/>
      <c r="E7" s="45"/>
      <c r="F7" s="45"/>
      <c r="G7" s="45"/>
      <c r="H7" s="45"/>
      <c r="I7" s="45"/>
      <c r="J7" s="82" t="s">
        <v>116</v>
      </c>
      <c r="K7" s="82"/>
      <c r="L7" s="82"/>
      <c r="M7" s="82"/>
      <c r="N7" s="82"/>
      <c r="O7" s="82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</row>
    <row r="8" spans="1:53" s="56" customFormat="1" ht="14.25" customHeight="1" x14ac:dyDescent="0.2">
      <c r="A8" s="55"/>
      <c r="J8" s="46"/>
      <c r="K8" s="46"/>
      <c r="L8" s="46"/>
      <c r="M8" s="46"/>
      <c r="N8" s="46"/>
      <c r="O8" s="46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</row>
    <row r="9" spans="1:53" customFormat="1" ht="15" x14ac:dyDescent="0.25">
      <c r="A9" s="58"/>
      <c r="B9" s="58"/>
      <c r="C9" s="58"/>
      <c r="D9" s="58"/>
      <c r="E9" s="58"/>
      <c r="F9" s="58"/>
      <c r="G9" s="58"/>
      <c r="H9" s="58"/>
      <c r="I9" s="58"/>
      <c r="J9" s="59"/>
      <c r="K9" s="59"/>
      <c r="L9" s="59"/>
      <c r="M9" s="59"/>
      <c r="N9" s="59"/>
      <c r="O9" s="59"/>
    </row>
    <row r="10" spans="1:53" customFormat="1" ht="15" x14ac:dyDescent="0.25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S10" s="4" t="s">
        <v>0</v>
      </c>
    </row>
    <row r="11" spans="1:53" customFormat="1" ht="15" x14ac:dyDescent="0.25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</row>
    <row r="12" spans="1:53" customFormat="1" ht="1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53" customFormat="1" ht="28.5" customHeight="1" x14ac:dyDescent="0.25">
      <c r="A13" s="78" t="s">
        <v>106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</row>
    <row r="14" spans="1:53" customFormat="1" ht="21" customHeight="1" x14ac:dyDescent="0.25">
      <c r="A14" s="77" t="s">
        <v>1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</row>
    <row r="15" spans="1:53" customFormat="1" ht="15" x14ac:dyDescent="0.25">
      <c r="A15" s="79" t="s">
        <v>117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T15" s="4" t="s">
        <v>2</v>
      </c>
    </row>
    <row r="16" spans="1:53" customFormat="1" ht="15.75" customHeight="1" x14ac:dyDescent="0.25">
      <c r="A16" s="72" t="s">
        <v>3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</row>
    <row r="17" spans="1:25" customFormat="1" ht="15" x14ac:dyDescent="0.25">
      <c r="A17" s="6"/>
      <c r="B17" s="7" t="s">
        <v>4</v>
      </c>
      <c r="C17" s="73"/>
      <c r="D17" s="73"/>
      <c r="E17" s="73"/>
      <c r="F17" s="73"/>
      <c r="G17" s="73"/>
      <c r="H17" s="8"/>
      <c r="I17" s="8"/>
      <c r="J17" s="8"/>
      <c r="K17" s="8"/>
      <c r="L17" s="8"/>
      <c r="M17" s="8"/>
      <c r="N17" s="8"/>
      <c r="O17" s="6"/>
      <c r="U17" s="9" t="s">
        <v>0</v>
      </c>
    </row>
    <row r="18" spans="1:25" customFormat="1" ht="12.75" customHeight="1" x14ac:dyDescent="0.25">
      <c r="B18" s="10" t="s">
        <v>5</v>
      </c>
      <c r="C18" s="10"/>
      <c r="D18" s="11"/>
      <c r="E18" s="12">
        <v>55405335.600000001</v>
      </c>
      <c r="F18" s="13" t="s">
        <v>6</v>
      </c>
      <c r="H18" s="10"/>
      <c r="I18" s="10"/>
      <c r="J18" s="10"/>
      <c r="K18" s="10"/>
      <c r="L18" s="10"/>
      <c r="M18" s="14"/>
      <c r="N18" s="10"/>
    </row>
    <row r="19" spans="1:25" customFormat="1" ht="12.75" customHeight="1" x14ac:dyDescent="0.25">
      <c r="B19" s="10" t="s">
        <v>7</v>
      </c>
      <c r="D19" s="11"/>
      <c r="E19" s="12">
        <v>46171113</v>
      </c>
      <c r="F19" s="13" t="s">
        <v>6</v>
      </c>
      <c r="H19" s="10"/>
      <c r="I19" s="10"/>
      <c r="J19" s="10"/>
      <c r="K19" s="10"/>
      <c r="L19" s="10"/>
      <c r="M19" s="14"/>
      <c r="N19" s="10"/>
    </row>
    <row r="20" spans="1:25" customFormat="1" ht="12.75" customHeight="1" x14ac:dyDescent="0.25">
      <c r="B20" s="10" t="s">
        <v>8</v>
      </c>
      <c r="C20" s="10"/>
      <c r="D20" s="11"/>
      <c r="E20" s="12"/>
      <c r="F20" s="13" t="s">
        <v>6</v>
      </c>
      <c r="H20" s="10"/>
      <c r="J20" s="10"/>
      <c r="K20" s="10"/>
      <c r="L20" s="10"/>
      <c r="M20" s="15"/>
      <c r="N20" s="16"/>
    </row>
    <row r="21" spans="1:25" customFormat="1" ht="12.75" customHeight="1" x14ac:dyDescent="0.25">
      <c r="B21" s="10" t="s">
        <v>9</v>
      </c>
      <c r="C21" s="10"/>
      <c r="D21" s="17"/>
      <c r="E21" s="12"/>
      <c r="F21" s="13" t="s">
        <v>10</v>
      </c>
      <c r="H21" s="10"/>
      <c r="J21" s="10"/>
      <c r="K21" s="10"/>
      <c r="L21" s="10"/>
      <c r="M21" s="18"/>
      <c r="N21" s="13"/>
    </row>
    <row r="22" spans="1:25" customFormat="1" ht="12.75" customHeight="1" x14ac:dyDescent="0.25">
      <c r="B22" s="10" t="s">
        <v>11</v>
      </c>
      <c r="C22" s="10"/>
      <c r="D22" s="17"/>
      <c r="E22" s="12"/>
      <c r="F22" s="13" t="s">
        <v>10</v>
      </c>
      <c r="H22" s="10"/>
      <c r="J22" s="10"/>
      <c r="K22" s="10"/>
      <c r="L22" s="10"/>
      <c r="M22" s="18"/>
      <c r="N22" s="13"/>
    </row>
    <row r="23" spans="1:25" customFormat="1" ht="15" x14ac:dyDescent="0.25">
      <c r="B23" s="10" t="s">
        <v>12</v>
      </c>
      <c r="C23" s="10"/>
      <c r="E23" s="19"/>
      <c r="F23" s="74"/>
      <c r="G23" s="74"/>
      <c r="H23" s="74"/>
      <c r="I23" s="74"/>
      <c r="J23" s="74"/>
      <c r="K23" s="74"/>
      <c r="L23" s="74"/>
      <c r="M23" s="74"/>
      <c r="N23" s="74"/>
      <c r="O23" s="74"/>
      <c r="V23" s="9" t="s">
        <v>0</v>
      </c>
    </row>
    <row r="24" spans="1:25" customFormat="1" ht="12.75" customHeight="1" x14ac:dyDescent="0.25">
      <c r="A24" s="10"/>
      <c r="B24" s="10"/>
      <c r="D24" s="19"/>
      <c r="E24" s="16"/>
      <c r="F24" s="20"/>
      <c r="G24" s="21"/>
      <c r="H24" s="10"/>
      <c r="I24" s="10"/>
      <c r="J24" s="10"/>
      <c r="K24" s="10"/>
      <c r="L24" s="22"/>
      <c r="M24" s="10"/>
    </row>
    <row r="25" spans="1:25" customFormat="1" ht="15" x14ac:dyDescent="0.25">
      <c r="A25" s="23"/>
    </row>
    <row r="26" spans="1:25" customFormat="1" ht="36" customHeight="1" x14ac:dyDescent="0.25">
      <c r="A26" s="75" t="s">
        <v>13</v>
      </c>
      <c r="B26" s="75" t="s">
        <v>14</v>
      </c>
      <c r="C26" s="75" t="s">
        <v>15</v>
      </c>
      <c r="D26" s="75"/>
      <c r="E26" s="75"/>
      <c r="F26" s="75" t="s">
        <v>16</v>
      </c>
      <c r="G26" s="75" t="s">
        <v>17</v>
      </c>
      <c r="H26" s="75" t="s">
        <v>18</v>
      </c>
      <c r="I26" s="75"/>
      <c r="J26" s="75"/>
      <c r="K26" s="75"/>
      <c r="L26" s="75" t="s">
        <v>19</v>
      </c>
      <c r="M26" s="75"/>
      <c r="N26" s="75"/>
      <c r="O26" s="75"/>
    </row>
    <row r="27" spans="1:25" customFormat="1" ht="28.5" customHeight="1" x14ac:dyDescent="0.25">
      <c r="A27" s="75"/>
      <c r="B27" s="75"/>
      <c r="C27" s="75"/>
      <c r="D27" s="75"/>
      <c r="E27" s="75"/>
      <c r="F27" s="75"/>
      <c r="G27" s="75"/>
      <c r="H27" s="75" t="s">
        <v>20</v>
      </c>
      <c r="I27" s="75" t="s">
        <v>21</v>
      </c>
      <c r="J27" s="75"/>
      <c r="K27" s="75"/>
      <c r="L27" s="75" t="s">
        <v>20</v>
      </c>
      <c r="M27" s="71" t="s">
        <v>21</v>
      </c>
      <c r="N27" s="71"/>
      <c r="O27" s="71"/>
    </row>
    <row r="28" spans="1:25" customFormat="1" ht="15" customHeight="1" x14ac:dyDescent="0.25">
      <c r="A28" s="75"/>
      <c r="B28" s="75"/>
      <c r="C28" s="75"/>
      <c r="D28" s="75"/>
      <c r="E28" s="75"/>
      <c r="F28" s="75"/>
      <c r="G28" s="75"/>
      <c r="H28" s="75"/>
      <c r="I28" s="25" t="s">
        <v>22</v>
      </c>
      <c r="J28" s="25" t="s">
        <v>23</v>
      </c>
      <c r="K28" s="25" t="s">
        <v>24</v>
      </c>
      <c r="L28" s="75"/>
      <c r="M28" s="25" t="s">
        <v>22</v>
      </c>
      <c r="N28" s="25" t="s">
        <v>23</v>
      </c>
      <c r="O28" s="25" t="s">
        <v>24</v>
      </c>
    </row>
    <row r="29" spans="1:25" customFormat="1" ht="15" x14ac:dyDescent="0.25">
      <c r="A29" s="24">
        <v>1</v>
      </c>
      <c r="B29" s="24">
        <v>2</v>
      </c>
      <c r="C29" s="71">
        <v>3</v>
      </c>
      <c r="D29" s="71"/>
      <c r="E29" s="71"/>
      <c r="F29" s="24">
        <v>4</v>
      </c>
      <c r="G29" s="24">
        <v>5</v>
      </c>
      <c r="H29" s="24">
        <v>6</v>
      </c>
      <c r="I29" s="24">
        <v>7</v>
      </c>
      <c r="J29" s="24">
        <v>8</v>
      </c>
      <c r="K29" s="24">
        <v>9</v>
      </c>
      <c r="L29" s="24">
        <v>10</v>
      </c>
      <c r="M29" s="24">
        <v>11</v>
      </c>
      <c r="N29" s="24">
        <v>12</v>
      </c>
      <c r="O29" s="24">
        <v>13</v>
      </c>
    </row>
    <row r="30" spans="1:25" customFormat="1" ht="15" x14ac:dyDescent="0.25">
      <c r="A30" s="70" t="s">
        <v>25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W30" s="26" t="s">
        <v>25</v>
      </c>
    </row>
    <row r="31" spans="1:25" customFormat="1" ht="34.5" x14ac:dyDescent="0.25">
      <c r="A31" s="27" t="s">
        <v>26</v>
      </c>
      <c r="B31" s="28" t="s">
        <v>27</v>
      </c>
      <c r="C31" s="69" t="s">
        <v>28</v>
      </c>
      <c r="D31" s="69"/>
      <c r="E31" s="69"/>
      <c r="F31" s="27" t="s">
        <v>29</v>
      </c>
      <c r="G31" s="29">
        <v>1</v>
      </c>
      <c r="H31" s="30">
        <v>3000000</v>
      </c>
      <c r="I31" s="31"/>
      <c r="J31" s="31"/>
      <c r="K31" s="31"/>
      <c r="L31" s="32">
        <v>3000000</v>
      </c>
      <c r="M31" s="31"/>
      <c r="N31" s="31"/>
      <c r="O31" s="31"/>
      <c r="W31" s="26"/>
      <c r="X31" s="2" t="s">
        <v>28</v>
      </c>
    </row>
    <row r="32" spans="1:25" customFormat="1" ht="15" x14ac:dyDescent="0.25">
      <c r="A32" s="63" t="s">
        <v>30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33">
        <v>3000000</v>
      </c>
      <c r="M32" s="34"/>
      <c r="N32" s="34"/>
      <c r="O32" s="34"/>
      <c r="W32" s="26"/>
      <c r="Y32" s="35" t="s">
        <v>30</v>
      </c>
    </row>
    <row r="33" spans="1:26" customFormat="1" ht="15" x14ac:dyDescent="0.25">
      <c r="A33" s="63" t="s">
        <v>31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33">
        <v>4986260</v>
      </c>
      <c r="M33" s="34"/>
      <c r="N33" s="34"/>
      <c r="O33" s="34"/>
      <c r="W33" s="26"/>
      <c r="Y33" s="35" t="s">
        <v>31</v>
      </c>
    </row>
    <row r="34" spans="1:26" customFormat="1" ht="15" x14ac:dyDescent="0.25">
      <c r="A34" s="63" t="s">
        <v>32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36">
        <v>4986260</v>
      </c>
      <c r="M34" s="34"/>
      <c r="N34" s="34"/>
      <c r="O34" s="34"/>
      <c r="W34" s="26"/>
      <c r="Y34" s="35" t="s">
        <v>32</v>
      </c>
    </row>
    <row r="35" spans="1:26" customFormat="1" ht="15" x14ac:dyDescent="0.25">
      <c r="A35" s="70" t="s">
        <v>33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W35" s="26" t="s">
        <v>33</v>
      </c>
      <c r="Y35" s="35"/>
    </row>
    <row r="36" spans="1:26" customFormat="1" ht="34.5" x14ac:dyDescent="0.25">
      <c r="A36" s="27" t="s">
        <v>34</v>
      </c>
      <c r="B36" s="28" t="s">
        <v>35</v>
      </c>
      <c r="C36" s="69" t="s">
        <v>36</v>
      </c>
      <c r="D36" s="69"/>
      <c r="E36" s="69"/>
      <c r="F36" s="27" t="s">
        <v>37</v>
      </c>
      <c r="G36" s="29">
        <v>1</v>
      </c>
      <c r="H36" s="30">
        <v>68200</v>
      </c>
      <c r="I36" s="31"/>
      <c r="J36" s="31"/>
      <c r="K36" s="31"/>
      <c r="L36" s="32">
        <v>68200</v>
      </c>
      <c r="M36" s="31"/>
      <c r="N36" s="31"/>
      <c r="O36" s="31"/>
      <c r="W36" s="26"/>
      <c r="X36" s="2" t="s">
        <v>36</v>
      </c>
      <c r="Y36" s="35"/>
    </row>
    <row r="37" spans="1:26" customFormat="1" ht="15" x14ac:dyDescent="0.25">
      <c r="A37" s="37"/>
      <c r="B37" s="38" t="s">
        <v>38</v>
      </c>
      <c r="C37" s="67" t="s">
        <v>39</v>
      </c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8"/>
      <c r="W37" s="26"/>
      <c r="Y37" s="35"/>
      <c r="Z37" s="2" t="s">
        <v>39</v>
      </c>
    </row>
    <row r="38" spans="1:26" customFormat="1" ht="34.5" x14ac:dyDescent="0.25">
      <c r="A38" s="27" t="s">
        <v>40</v>
      </c>
      <c r="B38" s="28" t="s">
        <v>41</v>
      </c>
      <c r="C38" s="69" t="s">
        <v>42</v>
      </c>
      <c r="D38" s="69"/>
      <c r="E38" s="69"/>
      <c r="F38" s="27" t="s">
        <v>37</v>
      </c>
      <c r="G38" s="29">
        <v>2</v>
      </c>
      <c r="H38" s="30">
        <v>2589600</v>
      </c>
      <c r="I38" s="31"/>
      <c r="J38" s="31"/>
      <c r="K38" s="31"/>
      <c r="L38" s="32">
        <v>5179200</v>
      </c>
      <c r="M38" s="31"/>
      <c r="N38" s="31"/>
      <c r="O38" s="31"/>
      <c r="W38" s="26"/>
      <c r="X38" s="2" t="s">
        <v>42</v>
      </c>
      <c r="Y38" s="35"/>
    </row>
    <row r="39" spans="1:26" customFormat="1" ht="15" x14ac:dyDescent="0.25">
      <c r="A39" s="37"/>
      <c r="B39" s="38" t="s">
        <v>43</v>
      </c>
      <c r="C39" s="67" t="s">
        <v>44</v>
      </c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8"/>
      <c r="W39" s="26"/>
      <c r="Y39" s="35"/>
      <c r="Z39" s="2" t="s">
        <v>44</v>
      </c>
    </row>
    <row r="40" spans="1:26" customFormat="1" ht="23.25" x14ac:dyDescent="0.25">
      <c r="A40" s="27" t="s">
        <v>45</v>
      </c>
      <c r="B40" s="28" t="s">
        <v>46</v>
      </c>
      <c r="C40" s="69" t="s">
        <v>47</v>
      </c>
      <c r="D40" s="69"/>
      <c r="E40" s="69"/>
      <c r="F40" s="27" t="s">
        <v>37</v>
      </c>
      <c r="G40" s="29">
        <v>2</v>
      </c>
      <c r="H40" s="30">
        <v>58240</v>
      </c>
      <c r="I40" s="31"/>
      <c r="J40" s="31"/>
      <c r="K40" s="31"/>
      <c r="L40" s="32">
        <v>116480</v>
      </c>
      <c r="M40" s="31"/>
      <c r="N40" s="31"/>
      <c r="O40" s="31"/>
      <c r="W40" s="26"/>
      <c r="X40" s="2" t="s">
        <v>47</v>
      </c>
      <c r="Y40" s="35"/>
    </row>
    <row r="41" spans="1:26" customFormat="1" ht="15" x14ac:dyDescent="0.25">
      <c r="A41" s="37"/>
      <c r="B41" s="38" t="s">
        <v>48</v>
      </c>
      <c r="C41" s="67" t="s">
        <v>44</v>
      </c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8"/>
      <c r="W41" s="26"/>
      <c r="Y41" s="35"/>
      <c r="Z41" s="2" t="s">
        <v>44</v>
      </c>
    </row>
    <row r="42" spans="1:26" customFormat="1" ht="34.5" x14ac:dyDescent="0.25">
      <c r="A42" s="27" t="s">
        <v>49</v>
      </c>
      <c r="B42" s="28" t="s">
        <v>50</v>
      </c>
      <c r="C42" s="69" t="s">
        <v>51</v>
      </c>
      <c r="D42" s="69"/>
      <c r="E42" s="69"/>
      <c r="F42" s="27" t="s">
        <v>37</v>
      </c>
      <c r="G42" s="29">
        <v>3</v>
      </c>
      <c r="H42" s="30">
        <v>1056640</v>
      </c>
      <c r="I42" s="31"/>
      <c r="J42" s="31"/>
      <c r="K42" s="31"/>
      <c r="L42" s="32">
        <v>3169920</v>
      </c>
      <c r="M42" s="31"/>
      <c r="N42" s="31"/>
      <c r="O42" s="31"/>
      <c r="W42" s="26"/>
      <c r="X42" s="2" t="s">
        <v>51</v>
      </c>
      <c r="Y42" s="35"/>
    </row>
    <row r="43" spans="1:26" customFormat="1" ht="15" x14ac:dyDescent="0.25">
      <c r="A43" s="37"/>
      <c r="B43" s="38" t="s">
        <v>48</v>
      </c>
      <c r="C43" s="67" t="s">
        <v>44</v>
      </c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8"/>
      <c r="W43" s="26"/>
      <c r="Y43" s="35"/>
      <c r="Z43" s="2" t="s">
        <v>44</v>
      </c>
    </row>
    <row r="44" spans="1:26" customFormat="1" ht="34.5" x14ac:dyDescent="0.25">
      <c r="A44" s="27" t="s">
        <v>52</v>
      </c>
      <c r="B44" s="28" t="s">
        <v>50</v>
      </c>
      <c r="C44" s="69" t="s">
        <v>53</v>
      </c>
      <c r="D44" s="69"/>
      <c r="E44" s="69"/>
      <c r="F44" s="27" t="s">
        <v>37</v>
      </c>
      <c r="G44" s="29">
        <v>2</v>
      </c>
      <c r="H44" s="30">
        <v>1056640</v>
      </c>
      <c r="I44" s="31"/>
      <c r="J44" s="31"/>
      <c r="K44" s="31"/>
      <c r="L44" s="32">
        <v>2113280</v>
      </c>
      <c r="M44" s="31"/>
      <c r="N44" s="31"/>
      <c r="O44" s="31"/>
      <c r="W44" s="26"/>
      <c r="X44" s="2" t="s">
        <v>53</v>
      </c>
      <c r="Y44" s="35"/>
    </row>
    <row r="45" spans="1:26" customFormat="1" ht="15" x14ac:dyDescent="0.25">
      <c r="A45" s="37"/>
      <c r="B45" s="38" t="s">
        <v>48</v>
      </c>
      <c r="C45" s="67" t="s">
        <v>44</v>
      </c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8"/>
      <c r="W45" s="26"/>
      <c r="Y45" s="35"/>
      <c r="Z45" s="2" t="s">
        <v>44</v>
      </c>
    </row>
    <row r="46" spans="1:26" customFormat="1" ht="23.25" x14ac:dyDescent="0.25">
      <c r="A46" s="27" t="s">
        <v>54</v>
      </c>
      <c r="B46" s="28" t="s">
        <v>55</v>
      </c>
      <c r="C46" s="69" t="s">
        <v>56</v>
      </c>
      <c r="D46" s="69"/>
      <c r="E46" s="69"/>
      <c r="F46" s="27" t="s">
        <v>37</v>
      </c>
      <c r="G46" s="29">
        <v>2</v>
      </c>
      <c r="H46" s="30">
        <v>1525680</v>
      </c>
      <c r="I46" s="31"/>
      <c r="J46" s="31"/>
      <c r="K46" s="31"/>
      <c r="L46" s="32">
        <v>3051360</v>
      </c>
      <c r="M46" s="31"/>
      <c r="N46" s="31"/>
      <c r="O46" s="31"/>
      <c r="W46" s="26"/>
      <c r="X46" s="2" t="s">
        <v>56</v>
      </c>
      <c r="Y46" s="35"/>
    </row>
    <row r="47" spans="1:26" customFormat="1" ht="15" x14ac:dyDescent="0.25">
      <c r="A47" s="37"/>
      <c r="B47" s="38" t="s">
        <v>48</v>
      </c>
      <c r="C47" s="67" t="s">
        <v>44</v>
      </c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8"/>
      <c r="W47" s="26"/>
      <c r="Y47" s="35"/>
      <c r="Z47" s="2" t="s">
        <v>44</v>
      </c>
    </row>
    <row r="48" spans="1:26" customFormat="1" ht="23.25" x14ac:dyDescent="0.25">
      <c r="A48" s="27" t="s">
        <v>57</v>
      </c>
      <c r="B48" s="28" t="s">
        <v>58</v>
      </c>
      <c r="C48" s="69" t="s">
        <v>59</v>
      </c>
      <c r="D48" s="69"/>
      <c r="E48" s="69"/>
      <c r="F48" s="27" t="s">
        <v>37</v>
      </c>
      <c r="G48" s="29">
        <v>3</v>
      </c>
      <c r="H48" s="30">
        <v>168480</v>
      </c>
      <c r="I48" s="31"/>
      <c r="J48" s="31"/>
      <c r="K48" s="31"/>
      <c r="L48" s="32">
        <v>505440</v>
      </c>
      <c r="M48" s="31"/>
      <c r="N48" s="31"/>
      <c r="O48" s="31"/>
      <c r="W48" s="26"/>
      <c r="X48" s="2" t="s">
        <v>59</v>
      </c>
      <c r="Y48" s="35"/>
    </row>
    <row r="49" spans="1:26" customFormat="1" ht="15" x14ac:dyDescent="0.25">
      <c r="A49" s="37"/>
      <c r="B49" s="38" t="s">
        <v>48</v>
      </c>
      <c r="C49" s="67" t="s">
        <v>44</v>
      </c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8"/>
      <c r="W49" s="26"/>
      <c r="Y49" s="35"/>
      <c r="Z49" s="2" t="s">
        <v>44</v>
      </c>
    </row>
    <row r="50" spans="1:26" customFormat="1" ht="45.75" x14ac:dyDescent="0.25">
      <c r="A50" s="27" t="s">
        <v>60</v>
      </c>
      <c r="B50" s="28" t="s">
        <v>61</v>
      </c>
      <c r="C50" s="69" t="s">
        <v>62</v>
      </c>
      <c r="D50" s="69"/>
      <c r="E50" s="69"/>
      <c r="F50" s="27" t="s">
        <v>37</v>
      </c>
      <c r="G50" s="29">
        <v>2</v>
      </c>
      <c r="H50" s="30">
        <v>2075840</v>
      </c>
      <c r="I50" s="31"/>
      <c r="J50" s="31"/>
      <c r="K50" s="31"/>
      <c r="L50" s="32">
        <v>4151680</v>
      </c>
      <c r="M50" s="31"/>
      <c r="N50" s="31"/>
      <c r="O50" s="31"/>
      <c r="W50" s="26"/>
      <c r="X50" s="2" t="s">
        <v>62</v>
      </c>
      <c r="Y50" s="35"/>
    </row>
    <row r="51" spans="1:26" customFormat="1" ht="15" x14ac:dyDescent="0.25">
      <c r="A51" s="37"/>
      <c r="B51" s="38" t="s">
        <v>48</v>
      </c>
      <c r="C51" s="67" t="s">
        <v>44</v>
      </c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8"/>
      <c r="W51" s="26"/>
      <c r="Y51" s="35"/>
      <c r="Z51" s="2" t="s">
        <v>44</v>
      </c>
    </row>
    <row r="52" spans="1:26" customFormat="1" ht="23.25" x14ac:dyDescent="0.25">
      <c r="A52" s="27" t="s">
        <v>63</v>
      </c>
      <c r="B52" s="28" t="s">
        <v>64</v>
      </c>
      <c r="C52" s="69" t="s">
        <v>65</v>
      </c>
      <c r="D52" s="69"/>
      <c r="E52" s="69"/>
      <c r="F52" s="27" t="s">
        <v>37</v>
      </c>
      <c r="G52" s="29">
        <v>1</v>
      </c>
      <c r="H52" s="30">
        <v>2380560</v>
      </c>
      <c r="I52" s="31"/>
      <c r="J52" s="31"/>
      <c r="K52" s="31"/>
      <c r="L52" s="32">
        <v>2380560</v>
      </c>
      <c r="M52" s="31"/>
      <c r="N52" s="31"/>
      <c r="O52" s="31"/>
      <c r="W52" s="26"/>
      <c r="X52" s="2" t="s">
        <v>65</v>
      </c>
      <c r="Y52" s="35"/>
    </row>
    <row r="53" spans="1:26" customFormat="1" ht="15" x14ac:dyDescent="0.25">
      <c r="A53" s="37"/>
      <c r="B53" s="38" t="s">
        <v>48</v>
      </c>
      <c r="C53" s="67" t="s">
        <v>44</v>
      </c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8"/>
      <c r="W53" s="26"/>
      <c r="Y53" s="35"/>
      <c r="Z53" s="2" t="s">
        <v>44</v>
      </c>
    </row>
    <row r="54" spans="1:26" customFormat="1" ht="23.25" x14ac:dyDescent="0.25">
      <c r="A54" s="27" t="s">
        <v>66</v>
      </c>
      <c r="B54" s="28" t="s">
        <v>67</v>
      </c>
      <c r="C54" s="69" t="s">
        <v>68</v>
      </c>
      <c r="D54" s="69"/>
      <c r="E54" s="69"/>
      <c r="F54" s="27" t="s">
        <v>37</v>
      </c>
      <c r="G54" s="29">
        <v>1</v>
      </c>
      <c r="H54" s="30">
        <v>563680</v>
      </c>
      <c r="I54" s="31"/>
      <c r="J54" s="31"/>
      <c r="K54" s="31"/>
      <c r="L54" s="32">
        <v>563680</v>
      </c>
      <c r="M54" s="31"/>
      <c r="N54" s="31"/>
      <c r="O54" s="31"/>
      <c r="W54" s="26"/>
      <c r="X54" s="2" t="s">
        <v>68</v>
      </c>
      <c r="Y54" s="35"/>
    </row>
    <row r="55" spans="1:26" customFormat="1" ht="15" x14ac:dyDescent="0.25">
      <c r="A55" s="37"/>
      <c r="B55" s="38" t="s">
        <v>48</v>
      </c>
      <c r="C55" s="67" t="s">
        <v>44</v>
      </c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8"/>
      <c r="W55" s="26"/>
      <c r="Y55" s="35"/>
      <c r="Z55" s="2" t="s">
        <v>44</v>
      </c>
    </row>
    <row r="56" spans="1:26" customFormat="1" ht="15" x14ac:dyDescent="0.25">
      <c r="A56" s="27" t="s">
        <v>69</v>
      </c>
      <c r="B56" s="28" t="s">
        <v>70</v>
      </c>
      <c r="C56" s="69" t="s">
        <v>71</v>
      </c>
      <c r="D56" s="69"/>
      <c r="E56" s="69"/>
      <c r="F56" s="27" t="s">
        <v>72</v>
      </c>
      <c r="G56" s="29">
        <v>20</v>
      </c>
      <c r="H56" s="30">
        <v>80010</v>
      </c>
      <c r="I56" s="31"/>
      <c r="J56" s="31"/>
      <c r="K56" s="31"/>
      <c r="L56" s="32">
        <v>1600200</v>
      </c>
      <c r="M56" s="31"/>
      <c r="N56" s="31"/>
      <c r="O56" s="31"/>
      <c r="W56" s="26"/>
      <c r="X56" s="2" t="s">
        <v>71</v>
      </c>
      <c r="Y56" s="35"/>
    </row>
    <row r="57" spans="1:26" customFormat="1" ht="15" x14ac:dyDescent="0.25">
      <c r="A57" s="37"/>
      <c r="B57" s="38" t="s">
        <v>73</v>
      </c>
      <c r="C57" s="67" t="s">
        <v>74</v>
      </c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8"/>
      <c r="W57" s="26"/>
      <c r="Y57" s="35"/>
      <c r="Z57" s="2" t="s">
        <v>74</v>
      </c>
    </row>
    <row r="58" spans="1:26" customFormat="1" ht="23.25" x14ac:dyDescent="0.25">
      <c r="A58" s="27" t="s">
        <v>75</v>
      </c>
      <c r="B58" s="28" t="s">
        <v>76</v>
      </c>
      <c r="C58" s="69" t="s">
        <v>77</v>
      </c>
      <c r="D58" s="69"/>
      <c r="E58" s="69"/>
      <c r="F58" s="27" t="s">
        <v>78</v>
      </c>
      <c r="G58" s="39">
        <v>1.1000000000000001</v>
      </c>
      <c r="H58" s="30">
        <v>222880</v>
      </c>
      <c r="I58" s="31"/>
      <c r="J58" s="31"/>
      <c r="K58" s="31"/>
      <c r="L58" s="32">
        <v>245168</v>
      </c>
      <c r="M58" s="31"/>
      <c r="N58" s="31"/>
      <c r="O58" s="31"/>
      <c r="W58" s="26"/>
      <c r="X58" s="2" t="s">
        <v>77</v>
      </c>
      <c r="Y58" s="35"/>
    </row>
    <row r="59" spans="1:26" customFormat="1" ht="15" x14ac:dyDescent="0.25">
      <c r="A59" s="37"/>
      <c r="B59" s="38" t="s">
        <v>79</v>
      </c>
      <c r="C59" s="67" t="s">
        <v>80</v>
      </c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8"/>
      <c r="W59" s="26"/>
      <c r="Y59" s="35"/>
      <c r="Z59" s="2" t="s">
        <v>80</v>
      </c>
    </row>
    <row r="60" spans="1:26" customFormat="1" ht="23.25" x14ac:dyDescent="0.25">
      <c r="A60" s="27" t="s">
        <v>81</v>
      </c>
      <c r="B60" s="28" t="s">
        <v>82</v>
      </c>
      <c r="C60" s="69" t="s">
        <v>83</v>
      </c>
      <c r="D60" s="69"/>
      <c r="E60" s="69"/>
      <c r="F60" s="27" t="s">
        <v>37</v>
      </c>
      <c r="G60" s="29">
        <v>1</v>
      </c>
      <c r="H60" s="30">
        <v>1633840</v>
      </c>
      <c r="I60" s="31"/>
      <c r="J60" s="31"/>
      <c r="K60" s="31"/>
      <c r="L60" s="32">
        <v>1633840</v>
      </c>
      <c r="M60" s="31"/>
      <c r="N60" s="31"/>
      <c r="O60" s="31"/>
      <c r="W60" s="26"/>
      <c r="X60" s="2" t="s">
        <v>83</v>
      </c>
      <c r="Y60" s="35"/>
    </row>
    <row r="61" spans="1:26" customFormat="1" ht="15" x14ac:dyDescent="0.25">
      <c r="A61" s="37"/>
      <c r="B61" s="38" t="s">
        <v>48</v>
      </c>
      <c r="C61" s="67" t="s">
        <v>44</v>
      </c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8"/>
      <c r="W61" s="26"/>
      <c r="Y61" s="35"/>
      <c r="Z61" s="2" t="s">
        <v>44</v>
      </c>
    </row>
    <row r="62" spans="1:26" customFormat="1" ht="15" x14ac:dyDescent="0.25">
      <c r="A62" s="63" t="s">
        <v>30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33">
        <v>24779008</v>
      </c>
      <c r="M62" s="34"/>
      <c r="N62" s="34"/>
      <c r="O62" s="34"/>
      <c r="W62" s="26"/>
      <c r="Y62" s="35" t="s">
        <v>30</v>
      </c>
    </row>
    <row r="63" spans="1:26" customFormat="1" ht="15" x14ac:dyDescent="0.25">
      <c r="A63" s="63" t="s">
        <v>31</v>
      </c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33">
        <v>41184853</v>
      </c>
      <c r="M63" s="34"/>
      <c r="N63" s="34"/>
      <c r="O63" s="34"/>
      <c r="W63" s="26"/>
      <c r="Y63" s="35" t="s">
        <v>31</v>
      </c>
    </row>
    <row r="64" spans="1:26" customFormat="1" ht="15" x14ac:dyDescent="0.25">
      <c r="A64" s="63" t="s">
        <v>84</v>
      </c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36">
        <v>41184853</v>
      </c>
      <c r="M64" s="34"/>
      <c r="N64" s="34"/>
      <c r="O64" s="34"/>
      <c r="W64" s="26"/>
      <c r="Y64" s="35" t="s">
        <v>84</v>
      </c>
    </row>
    <row r="65" spans="1:28" customFormat="1" ht="15" x14ac:dyDescent="0.25">
      <c r="A65" s="63" t="s">
        <v>85</v>
      </c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33">
        <v>27779008</v>
      </c>
      <c r="M65" s="34"/>
      <c r="N65" s="34"/>
      <c r="O65" s="34"/>
      <c r="AA65" s="35" t="s">
        <v>85</v>
      </c>
    </row>
    <row r="66" spans="1:28" customFormat="1" ht="15" x14ac:dyDescent="0.25">
      <c r="A66" s="63" t="s">
        <v>86</v>
      </c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33">
        <v>46171113</v>
      </c>
      <c r="M66" s="34"/>
      <c r="N66" s="34"/>
      <c r="O66" s="34"/>
      <c r="AA66" s="35" t="s">
        <v>86</v>
      </c>
    </row>
    <row r="67" spans="1:28" customFormat="1" ht="15" x14ac:dyDescent="0.25">
      <c r="A67" s="63" t="s">
        <v>87</v>
      </c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34"/>
      <c r="M67" s="34"/>
      <c r="N67" s="34"/>
      <c r="O67" s="34"/>
      <c r="AA67" s="35" t="s">
        <v>87</v>
      </c>
    </row>
    <row r="68" spans="1:28" customFormat="1" ht="15" x14ac:dyDescent="0.25">
      <c r="A68" s="66" t="s">
        <v>88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31"/>
      <c r="M68" s="31"/>
      <c r="N68" s="31"/>
      <c r="O68" s="31"/>
      <c r="AA68" s="35"/>
      <c r="AB68" s="2" t="s">
        <v>88</v>
      </c>
    </row>
    <row r="69" spans="1:28" customFormat="1" ht="15" x14ac:dyDescent="0.25">
      <c r="A69" s="66" t="s">
        <v>89</v>
      </c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32">
        <v>27779008</v>
      </c>
      <c r="M69" s="31"/>
      <c r="N69" s="31"/>
      <c r="O69" s="31"/>
      <c r="AA69" s="35"/>
      <c r="AB69" s="2" t="s">
        <v>89</v>
      </c>
    </row>
    <row r="70" spans="1:28" customFormat="1" ht="15" x14ac:dyDescent="0.25">
      <c r="A70" s="66" t="s">
        <v>90</v>
      </c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32">
        <v>29667981</v>
      </c>
      <c r="M70" s="31"/>
      <c r="N70" s="31"/>
      <c r="O70" s="31"/>
      <c r="AA70" s="35"/>
      <c r="AB70" s="2" t="s">
        <v>90</v>
      </c>
    </row>
    <row r="71" spans="1:28" customFormat="1" ht="15" x14ac:dyDescent="0.25">
      <c r="A71" s="66" t="s">
        <v>91</v>
      </c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32">
        <v>31359056</v>
      </c>
      <c r="M71" s="31"/>
      <c r="N71" s="31"/>
      <c r="O71" s="31"/>
      <c r="AA71" s="35"/>
      <c r="AB71" s="2" t="s">
        <v>91</v>
      </c>
    </row>
    <row r="72" spans="1:28" customFormat="1" ht="15" x14ac:dyDescent="0.25">
      <c r="A72" s="66" t="s">
        <v>92</v>
      </c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32">
        <v>32989727</v>
      </c>
      <c r="M72" s="31"/>
      <c r="N72" s="31"/>
      <c r="O72" s="31"/>
      <c r="AA72" s="35"/>
      <c r="AB72" s="2" t="s">
        <v>92</v>
      </c>
    </row>
    <row r="73" spans="1:28" customFormat="1" ht="15" x14ac:dyDescent="0.25">
      <c r="A73" s="66" t="s">
        <v>93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32">
        <v>37806227</v>
      </c>
      <c r="M73" s="31"/>
      <c r="N73" s="31"/>
      <c r="O73" s="31"/>
      <c r="AA73" s="35"/>
      <c r="AB73" s="2" t="s">
        <v>93</v>
      </c>
    </row>
    <row r="74" spans="1:28" customFormat="1" ht="15" x14ac:dyDescent="0.25">
      <c r="A74" s="66" t="s">
        <v>94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32">
        <v>39998988</v>
      </c>
      <c r="M74" s="31"/>
      <c r="N74" s="31"/>
      <c r="O74" s="31"/>
      <c r="AA74" s="35"/>
      <c r="AB74" s="2" t="s">
        <v>94</v>
      </c>
    </row>
    <row r="75" spans="1:28" customFormat="1" ht="15" x14ac:dyDescent="0.25">
      <c r="A75" s="66" t="s">
        <v>95</v>
      </c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32">
        <v>42118934</v>
      </c>
      <c r="M75" s="31"/>
      <c r="N75" s="31"/>
      <c r="O75" s="31"/>
      <c r="AA75" s="35"/>
      <c r="AB75" s="2" t="s">
        <v>95</v>
      </c>
    </row>
    <row r="76" spans="1:28" customFormat="1" ht="15" x14ac:dyDescent="0.25">
      <c r="A76" s="66" t="s">
        <v>96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32">
        <v>44140643</v>
      </c>
      <c r="M76" s="31"/>
      <c r="N76" s="31"/>
      <c r="O76" s="31"/>
      <c r="AA76" s="35"/>
      <c r="AB76" s="2" t="s">
        <v>96</v>
      </c>
    </row>
    <row r="77" spans="1:28" customFormat="1" ht="15" x14ac:dyDescent="0.25">
      <c r="A77" s="66" t="s">
        <v>97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32">
        <v>46171113</v>
      </c>
      <c r="M77" s="31"/>
      <c r="N77" s="31"/>
      <c r="O77" s="31"/>
      <c r="AA77" s="35"/>
      <c r="AB77" s="2" t="s">
        <v>97</v>
      </c>
    </row>
    <row r="78" spans="1:28" customFormat="1" ht="15" x14ac:dyDescent="0.25">
      <c r="A78" s="64" t="s">
        <v>107</v>
      </c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31"/>
      <c r="M78" s="31"/>
      <c r="N78" s="31"/>
      <c r="O78" s="31"/>
      <c r="AA78" s="35"/>
      <c r="AB78" s="2" t="s">
        <v>98</v>
      </c>
    </row>
    <row r="79" spans="1:28" customFormat="1" ht="15" x14ac:dyDescent="0.25">
      <c r="A79" s="64" t="s">
        <v>108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32">
        <f>L33</f>
        <v>4986260</v>
      </c>
      <c r="M79" s="31"/>
      <c r="N79" s="31"/>
      <c r="O79" s="31"/>
      <c r="AA79" s="35"/>
      <c r="AB79" s="2" t="s">
        <v>99</v>
      </c>
    </row>
    <row r="80" spans="1:28" customFormat="1" ht="15" x14ac:dyDescent="0.25">
      <c r="A80" s="64" t="s">
        <v>109</v>
      </c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32">
        <f>(L77-L79)*0.7</f>
        <v>28829397.099999998</v>
      </c>
      <c r="M80" s="31"/>
      <c r="N80" s="31"/>
      <c r="O80" s="31"/>
      <c r="AA80" s="35"/>
      <c r="AB80" s="2" t="s">
        <v>100</v>
      </c>
    </row>
    <row r="81" spans="1:29" customFormat="1" ht="15" x14ac:dyDescent="0.25">
      <c r="A81" s="64" t="s">
        <v>110</v>
      </c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32">
        <f>(L77-L79)*0.3</f>
        <v>12355455.9</v>
      </c>
      <c r="M81" s="31"/>
      <c r="N81" s="31"/>
      <c r="O81" s="31"/>
      <c r="AA81" s="35"/>
      <c r="AB81" s="2" t="s">
        <v>101</v>
      </c>
    </row>
    <row r="82" spans="1:29" customFormat="1" ht="15" x14ac:dyDescent="0.25">
      <c r="A82" s="65" t="s">
        <v>111</v>
      </c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42">
        <f>L79+L80+L81</f>
        <v>46171112.999999993</v>
      </c>
      <c r="M82" s="31"/>
      <c r="N82" s="31"/>
      <c r="O82" s="31"/>
      <c r="AA82" s="35"/>
      <c r="AB82" s="2" t="s">
        <v>102</v>
      </c>
    </row>
    <row r="83" spans="1:29" customFormat="1" ht="15" x14ac:dyDescent="0.25">
      <c r="A83" s="66" t="s">
        <v>103</v>
      </c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30">
        <v>9234222.5999999996</v>
      </c>
      <c r="M83" s="31"/>
      <c r="N83" s="31"/>
      <c r="O83" s="31"/>
      <c r="AA83" s="35"/>
      <c r="AB83" s="2" t="s">
        <v>103</v>
      </c>
    </row>
    <row r="84" spans="1:29" customFormat="1" ht="15" x14ac:dyDescent="0.25">
      <c r="A84" s="63" t="s">
        <v>104</v>
      </c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36">
        <v>55405335.600000001</v>
      </c>
      <c r="M84" s="34"/>
      <c r="N84" s="34"/>
      <c r="O84" s="31"/>
      <c r="AA84" s="35"/>
      <c r="AC84" s="35" t="s">
        <v>104</v>
      </c>
    </row>
    <row r="85" spans="1:29" customFormat="1" ht="29.25" customHeight="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29" s="10" customFormat="1" ht="12.75" customHeight="1" x14ac:dyDescent="0.25">
      <c r="A86" s="60" t="s">
        <v>118</v>
      </c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/>
      <c r="Q86"/>
      <c r="R86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</row>
    <row r="87" spans="1:29" s="10" customFormat="1" ht="12.75" customHeight="1" x14ac:dyDescent="0.25">
      <c r="A87" s="61" t="s">
        <v>105</v>
      </c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/>
      <c r="Q87"/>
      <c r="R87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</row>
    <row r="88" spans="1:29" s="10" customFormat="1" ht="13.5" customHeight="1" x14ac:dyDescent="0.25">
      <c r="A88" s="7"/>
      <c r="B88" s="7"/>
      <c r="C88" s="7"/>
      <c r="D88" s="7"/>
      <c r="E88" s="7"/>
      <c r="F88" s="7"/>
      <c r="G88" s="7"/>
      <c r="H88" s="40"/>
      <c r="I88" s="41"/>
      <c r="J88" s="41"/>
      <c r="K88" s="41"/>
      <c r="L88" s="7"/>
      <c r="M88" s="7"/>
      <c r="N88" s="7"/>
      <c r="O88" s="7"/>
      <c r="P88"/>
      <c r="Q88"/>
      <c r="R88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</row>
    <row r="89" spans="1:29" s="10" customFormat="1" ht="12.75" customHeight="1" x14ac:dyDescent="0.25">
      <c r="A89" s="60" t="s">
        <v>119</v>
      </c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/>
      <c r="Q89"/>
      <c r="R8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</row>
    <row r="90" spans="1:29" s="10" customFormat="1" ht="12.75" customHeight="1" x14ac:dyDescent="0.25">
      <c r="A90" s="61" t="s">
        <v>105</v>
      </c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/>
      <c r="Q90"/>
      <c r="R90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</row>
    <row r="91" spans="1:29" s="10" customFormat="1" ht="13.5" customHeight="1" x14ac:dyDescent="0.25">
      <c r="A91" s="7"/>
      <c r="B91" s="7"/>
      <c r="C91" s="7"/>
      <c r="D91" s="7"/>
      <c r="E91" s="7"/>
      <c r="F91" s="7"/>
      <c r="G91" s="7"/>
      <c r="H91" s="40"/>
      <c r="I91" s="41"/>
      <c r="J91" s="41"/>
      <c r="K91" s="41"/>
      <c r="L91" s="7"/>
      <c r="M91" s="7"/>
      <c r="N91" s="7"/>
      <c r="O91" s="7"/>
      <c r="P91"/>
      <c r="Q91"/>
      <c r="R91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</row>
    <row r="92" spans="1:29" customFormat="1" ht="15" x14ac:dyDescent="0.25">
      <c r="A92" s="6"/>
      <c r="B92" s="6"/>
      <c r="C92" s="6"/>
      <c r="D92" s="6"/>
      <c r="E92" s="6"/>
      <c r="F92" s="6"/>
      <c r="G92" s="6"/>
      <c r="H92" s="7"/>
      <c r="I92" s="62"/>
      <c r="J92" s="62"/>
      <c r="K92" s="62"/>
      <c r="L92" s="6"/>
      <c r="M92" s="6"/>
      <c r="N92" s="6"/>
      <c r="O92" s="6"/>
    </row>
  </sheetData>
  <mergeCells count="88">
    <mergeCell ref="A5:D5"/>
    <mergeCell ref="J5:N5"/>
    <mergeCell ref="J7:O7"/>
    <mergeCell ref="A2:O2"/>
    <mergeCell ref="A3:C3"/>
    <mergeCell ref="J3:N3"/>
    <mergeCell ref="A4:D4"/>
    <mergeCell ref="J4:N4"/>
    <mergeCell ref="A10:O10"/>
    <mergeCell ref="A11:O11"/>
    <mergeCell ref="A13:O13"/>
    <mergeCell ref="A14:O14"/>
    <mergeCell ref="A15:O15"/>
    <mergeCell ref="A16:O16"/>
    <mergeCell ref="C17:G17"/>
    <mergeCell ref="F23:O23"/>
    <mergeCell ref="A26:A28"/>
    <mergeCell ref="B26:B28"/>
    <mergeCell ref="C26:E28"/>
    <mergeCell ref="F26:F28"/>
    <mergeCell ref="G26:G28"/>
    <mergeCell ref="H26:K26"/>
    <mergeCell ref="L26:O26"/>
    <mergeCell ref="H27:H28"/>
    <mergeCell ref="I27:K27"/>
    <mergeCell ref="L27:L28"/>
    <mergeCell ref="M27:O27"/>
    <mergeCell ref="C29:E29"/>
    <mergeCell ref="A30:O30"/>
    <mergeCell ref="C31:E31"/>
    <mergeCell ref="A32:K32"/>
    <mergeCell ref="A33:K33"/>
    <mergeCell ref="A34:K34"/>
    <mergeCell ref="A35:O35"/>
    <mergeCell ref="C36:E36"/>
    <mergeCell ref="C37:O37"/>
    <mergeCell ref="C38:E38"/>
    <mergeCell ref="C39:O39"/>
    <mergeCell ref="C40:E40"/>
    <mergeCell ref="C41:O41"/>
    <mergeCell ref="C42:E42"/>
    <mergeCell ref="C43:O43"/>
    <mergeCell ref="C44:E44"/>
    <mergeCell ref="C45:O45"/>
    <mergeCell ref="C46:E46"/>
    <mergeCell ref="C47:O47"/>
    <mergeCell ref="C48:E48"/>
    <mergeCell ref="C49:O49"/>
    <mergeCell ref="C50:E50"/>
    <mergeCell ref="C51:O51"/>
    <mergeCell ref="C52:E52"/>
    <mergeCell ref="C53:O53"/>
    <mergeCell ref="C54:E54"/>
    <mergeCell ref="C55:O55"/>
    <mergeCell ref="C56:E56"/>
    <mergeCell ref="C57:O57"/>
    <mergeCell ref="C58:E58"/>
    <mergeCell ref="C59:O59"/>
    <mergeCell ref="C60:E60"/>
    <mergeCell ref="C61:O61"/>
    <mergeCell ref="A62:K62"/>
    <mergeCell ref="A63:K63"/>
    <mergeCell ref="A64:K64"/>
    <mergeCell ref="A65:K65"/>
    <mergeCell ref="A66:K66"/>
    <mergeCell ref="A67:K67"/>
    <mergeCell ref="A68:K68"/>
    <mergeCell ref="A69:K69"/>
    <mergeCell ref="A70:K70"/>
    <mergeCell ref="A71:K71"/>
    <mergeCell ref="A72:K72"/>
    <mergeCell ref="A73:K73"/>
    <mergeCell ref="A74:K74"/>
    <mergeCell ref="A75:K75"/>
    <mergeCell ref="A76:K76"/>
    <mergeCell ref="A77:K77"/>
    <mergeCell ref="A78:K78"/>
    <mergeCell ref="A84:K84"/>
    <mergeCell ref="A79:K79"/>
    <mergeCell ref="A80:K80"/>
    <mergeCell ref="A81:K81"/>
    <mergeCell ref="A82:K82"/>
    <mergeCell ref="A83:K83"/>
    <mergeCell ref="A86:O86"/>
    <mergeCell ref="A87:O87"/>
    <mergeCell ref="A89:O89"/>
    <mergeCell ref="A90:O90"/>
    <mergeCell ref="I92:K92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Реконструк ОП-5 - Полный </vt:lpstr>
      <vt:lpstr>'смета Реконструк ОП-5 - Полный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Aleksey.Dolgikh@evraz.com</cp:lastModifiedBy>
  <cp:lastPrinted>2024-02-26T08:18:39Z</cp:lastPrinted>
  <dcterms:created xsi:type="dcterms:W3CDTF">2020-09-30T08:50:27Z</dcterms:created>
  <dcterms:modified xsi:type="dcterms:W3CDTF">2024-02-26T08:19:12Z</dcterms:modified>
</cp:coreProperties>
</file>