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105" windowHeight="7275"/>
  </bookViews>
  <sheets>
    <sheet name="смета Реконструк ВЛ 6 кВ ОП-6 Р" sheetId="1" r:id="rId1"/>
  </sheets>
  <definedNames>
    <definedName name="_xlnm.Print_Titles" localSheetId="0">'смета Реконструк ВЛ 6 кВ ОП-6 Р'!$29:$29</definedName>
  </definedNames>
  <calcPr calcId="145621"/>
</workbook>
</file>

<file path=xl/calcChain.xml><?xml version="1.0" encoding="utf-8"?>
<calcChain xmlns="http://schemas.openxmlformats.org/spreadsheetml/2006/main">
  <c r="L76" i="1" l="1"/>
  <c r="L77" i="1" l="1"/>
  <c r="L79" i="1" s="1"/>
  <c r="L78" i="1"/>
</calcChain>
</file>

<file path=xl/sharedStrings.xml><?xml version="1.0" encoding="utf-8"?>
<sst xmlns="http://schemas.openxmlformats.org/spreadsheetml/2006/main" count="199" uniqueCount="127">
  <si>
    <t/>
  </si>
  <si>
    <t>(локальная смета)</t>
  </si>
  <si>
    <t xml:space="preserve">на смета Реконструк ВЛ 6 кВ ОП-6 РП611,610 ТП15,20 — УНЦ,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</si>
  <si>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</si>
  <si>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</si>
  <si>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</si>
  <si>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</si>
  <si>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 xml:space="preserve">   строительных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</si>
  <si>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</si>
  <si>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</si>
  <si>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</si>
  <si>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</si>
  <si>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(прогнозных) ценах по состоянию на </t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</si>
  <si>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</si>
  <si>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</si>
  <si>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</si>
  <si>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</si>
  <si>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</si>
  <si>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</si>
  <si>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</si>
  <si>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</si>
  <si>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</si>
  <si>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</si>
  <si>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</si>
  <si>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</si>
  <si>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</t>
  </si>
  <si>
    <t>1</t>
  </si>
  <si>
    <t>УНЦ(2018)-П6-08</t>
  </si>
  <si>
    <t>Проектно-изыскательские работы для отдельных элементов электрических сетей стоимостью: от 11 до 20,9 млн. руб.</t>
  </si>
  <si>
    <t>1 объект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</si>
  <si>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</si>
  <si>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</si>
  <si>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по разделу 1 Проектные работы</t>
  </si>
  <si>
    <t>Раздел 2. Электромонтажные работы</t>
  </si>
  <si>
    <t>2</t>
  </si>
  <si>
    <t>УНЦ(2018)-Б7-02</t>
  </si>
  <si>
    <t>Расчистка кустарников и мелколесья, вырубка деревьев с диаметром ствола до 11 см, 12 см и более</t>
  </si>
  <si>
    <t>1 га</t>
  </si>
  <si>
    <t>3</t>
  </si>
  <si>
    <t>УНЦ(2018)-Л3-02-2</t>
  </si>
  <si>
    <t>Опоры ВЛ : 6-20 кВ, двухцепная, все типы опор за исключением многогранных</t>
  </si>
  <si>
    <t>1 км</t>
  </si>
  <si>
    <t>Ц2-42-35</t>
  </si>
  <si>
    <t xml:space="preserve"> Коэффициент перехода от базового УНЦ ВЛ к уровню УНЦ ВЛ Кемеровской области ПЗ=1,05 (ОЗП=1,05; ЭМ=1,05; МАТ=1,05)</t>
  </si>
  <si>
    <t>4</t>
  </si>
  <si>
    <t>УНЦ(2018)-Л7-08-3</t>
  </si>
  <si>
    <t>Провод ВЛ 0,4-35 кВ, количество фазных проводов 1, сечение фазного провода: 185 мм2, тип провода СИП-3</t>
  </si>
  <si>
    <t>5</t>
  </si>
  <si>
    <t>УНЦ(2018)-П10-01-1</t>
  </si>
  <si>
    <t>Кадастровые работы и работы по установлению земельных отношений, количество землепользователей: до 15, ВЛ 35-330 кВ</t>
  </si>
  <si>
    <t>100 км</t>
  </si>
  <si>
    <t>6</t>
  </si>
  <si>
    <t>УНЦ(2018)-И10-06-1</t>
  </si>
  <si>
    <t>Элементы ПС без устройства фундаментов: разъединитель на три полюса, напряжение 6-15 кВ</t>
  </si>
  <si>
    <t>1 ед.</t>
  </si>
  <si>
    <t>Ц1-42-3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</si>
  <si>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</si>
  <si>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7</t>
  </si>
  <si>
    <t>УНЦ(2018)-И12-08</t>
  </si>
  <si>
    <t>РЗА и прочие шкафы (панели): прочие устройства (аппаратура)(ИКЗ, шкаф 3шт, передача информации ОДС )</t>
  </si>
  <si>
    <t>Ц1-42-11</t>
  </si>
  <si>
    <t>8</t>
  </si>
  <si>
    <t>УНЦ(2018)-Э2-05</t>
  </si>
  <si>
    <t>КТП мачтового (шкафного, столбового) типа с одним трансформатором, напряжение 6-20 кВ: мощность 100 кВА (ТП-15)</t>
  </si>
  <si>
    <t>Ц1-42-5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</si>
  <si>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</si>
  <si>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9</t>
  </si>
  <si>
    <t>УНЦ(2018)-Э2-07</t>
  </si>
  <si>
    <t>КТП мачтового (шкафного, столбового) типа с одним трансформатором, напряжение 6-20 кВ: мощность 250 кВА( ТП-20)</t>
  </si>
  <si>
    <t>10</t>
  </si>
  <si>
    <t>УНЦ(2018)-К1-07-1</t>
  </si>
  <si>
    <t>КЛ с алюминиевой жилой сечением: 185 мм2, напряжение 6 кВ</t>
  </si>
  <si>
    <t>Ц1-41-7</t>
  </si>
  <si>
    <t xml:space="preserve"> Коэффициент перехода от базового УНЦ электрических сетей (за исключением ВЛ) к уровню УНЦ Камчатского края ПЗ=1,38 (ОЗП=1,38; ЭМ=1,38; МАТ=1,38)</t>
  </si>
  <si>
    <t>11</t>
  </si>
  <si>
    <t>УНЦ(2018)-Б2-02-1</t>
  </si>
  <si>
    <t>Устройство траншеи КЛ и восстановление благоустройства по трассе, все субъекты, напряжение: 6-15 кВ, одна прокладываемая цепь КЛ, благоустройство по трассе без учета восстановления газонов</t>
  </si>
  <si>
    <t>1 км по трассе</t>
  </si>
  <si>
    <t>12</t>
  </si>
  <si>
    <t>УНЦ(2018)-Л11-03</t>
  </si>
  <si>
    <t>Устройство защиты от перенапряжений ВЛ 6-35 кВ</t>
  </si>
  <si>
    <t>13</t>
  </si>
  <si>
    <t>УНЦ(2018)-М1-04</t>
  </si>
  <si>
    <t>Устройство защиты опор ВЛ от наезда транспорта</t>
  </si>
  <si>
    <t>1 опора</t>
  </si>
  <si>
    <t>Ц1-42-6</t>
  </si>
  <si>
    <t xml:space="preserve"> Коэффициент перехода от базового УНЦ электрических сетей (за исключением ВЛ) к уровню УНЦ Кемеровской области ПЗ=1,27 (ОЗП=1,27; ЭМ=1,27; МАТ=1,27)</t>
  </si>
  <si>
    <t>Итого по разделу 2 Электромонтажные работы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</si>
  <si>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</si>
  <si>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</si>
  <si>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Итоги по смете:</t>
  </si>
  <si>
    <t xml:space="preserve">     Энергетическое строительство:</t>
  </si>
  <si>
    <t xml:space="preserve">          Итого Поз. 1-13</t>
  </si>
  <si>
    <t xml:space="preserve">          Всего с учетом "дефлятор 2018г-2019г. 6,8% ПЗ=1,068"</t>
  </si>
  <si>
    <t xml:space="preserve">          Всего с учетом "дефлятор 2019г-2020г. 5,7% ПЗ=1,057"</t>
  </si>
  <si>
    <t xml:space="preserve">          Всего с учетом "дефлятор 2020г-2021г. 5,2% ПЗ=1,052"</t>
  </si>
  <si>
    <t xml:space="preserve">          Всего с учетом "дефлятор 2021г-2022г. 14,6% ПЗ=1,146"</t>
  </si>
  <si>
    <t xml:space="preserve">          Всего с учетом "дефлятор 2022г-2023г. 5,8% ПЗ=1,058"</t>
  </si>
  <si>
    <t xml:space="preserve">          Всего с учетом "дефлятор 2023г-2024г. 5,3% ПЗ=1,053"</t>
  </si>
  <si>
    <t xml:space="preserve">          Всего с учетом "дефлятор 2024г-2025г. 4,8% ПЗ=1,048"</t>
  </si>
  <si>
    <t xml:space="preserve">          Всего с учетом "дефлятор 2026г. 4,6% ПЗ=1,046"</t>
  </si>
  <si>
    <t xml:space="preserve">          Всего с учетом "дефлятор 2027г. 4,6% ПЗ=1,046"</t>
  </si>
  <si>
    <t xml:space="preserve">          Всего с учетом "дефлятор 2028г. 4,6% ПЗ=1,046"</t>
  </si>
  <si>
    <t xml:space="preserve">          Накладные расходы 108% ФОТ (от 0)</t>
  </si>
  <si>
    <t xml:space="preserve">          Сметная прибыль 65% ФОТ (от 0)</t>
  </si>
  <si>
    <t xml:space="preserve">          Итого c накладными и см. прибылью</t>
  </si>
  <si>
    <t xml:space="preserve">     Итого</t>
  </si>
  <si>
    <t xml:space="preserve">          В том числе:</t>
  </si>
  <si>
    <t xml:space="preserve">     НДС 20%</t>
  </si>
  <si>
    <t xml:space="preserve">  ВСЕГО по смете</t>
  </si>
  <si>
    <t>[должность, подпись (инициалы, фамилия)]</t>
  </si>
  <si>
    <t>ЛОКАЛЬНАЯ СМЕТА № 1.11</t>
  </si>
  <si>
    <t>Раздел 1. Проектные работы 2028г.</t>
  </si>
  <si>
    <t>Раздел 2. Электромонтажные работы 2028г.</t>
  </si>
  <si>
    <t>в т.ч.</t>
  </si>
  <si>
    <t>ПИР с учетом дефлятора</t>
  </si>
  <si>
    <t>Оборудование с учетом дефлятора</t>
  </si>
  <si>
    <t>СМР с учетом дефлятора</t>
  </si>
  <si>
    <t>Итого с учетом дефлятора</t>
  </si>
  <si>
    <t>УТВЕРЖДАЮ:</t>
  </si>
  <si>
    <t>Генеральный директор</t>
  </si>
  <si>
    <t>ООО "ЕвразЭнергоТранс"</t>
  </si>
  <si>
    <t>И.Н. Беспалов</t>
  </si>
  <si>
    <t>"____" ________________ 2024 г.</t>
  </si>
  <si>
    <t>ООО "ЕвразЭнергоТранс". Реконструкция КЛ-6 кВ ОП-6 - РП-611, РП-610 - ТП-15,20</t>
  </si>
  <si>
    <t>Составил:  ведущий инженер сметчик____________________________ Головкова Т.А.</t>
  </si>
  <si>
    <t>Проверил: заместитель ТД ____________________________ Долгих А.Е.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</si>
</sst>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2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10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sz val="9"/>
      <color rgb="FF000000"/>
      <name val="Arial"/>
      <charset val="204"/>
    </font>
    <font>
      <sz val="9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10"/>
      <color rgb="FF000000"/>
      <name val="Calibri"/>
      <charset val="204"/>
    </font>
    <font>
      <i/>
      <sz val="8"/>
      <color rgb="FF000000"/>
      <name val="Arial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8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4" fontId="2" fillId="0" borderId="3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wrapText="1"/>
    </xf>
    <xf numFmtId="4" fontId="9" fillId="0" borderId="4" xfId="0" applyNumberFormat="1" applyFont="1" applyFill="1" applyBorder="1" applyAlignment="1" applyProtection="1">
      <alignment horizontal="right" vertical="top" wrapText="1"/>
    </xf>
    <xf numFmtId="164" fontId="1" fillId="0" borderId="4" xfId="0" applyNumberFormat="1" applyFont="1" applyFill="1" applyBorder="1" applyAlignment="1" applyProtection="1">
      <alignment horizontal="center" vertical="top" wrapText="1"/>
    </xf>
    <xf numFmtId="49" fontId="1" fillId="0" borderId="5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4" xfId="0" applyNumberFormat="1" applyFont="1" applyFill="1" applyBorder="1" applyAlignment="1" applyProtection="1">
      <alignment horizontal="center" vertical="top" wrapText="1"/>
    </xf>
    <xf numFmtId="2" fontId="1" fillId="0" borderId="4" xfId="0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12" fillId="0" borderId="4" xfId="0" applyNumberFormat="1" applyFont="1" applyFill="1" applyBorder="1" applyAlignment="1" applyProtection="1">
      <alignment horizontal="right" vertical="top" wrapText="1"/>
    </xf>
    <xf numFmtId="0" fontId="14" fillId="0" borderId="0" xfId="0" applyNumberFormat="1" applyFont="1" applyFill="1" applyBorder="1" applyAlignment="1" applyProtection="1">
      <alignment wrapText="1"/>
    </xf>
    <xf numFmtId="49" fontId="15" fillId="0" borderId="0" xfId="0" applyNumberFormat="1" applyFont="1" applyFill="1" applyBorder="1" applyAlignment="1" applyProtection="1">
      <alignment vertical="top"/>
    </xf>
    <xf numFmtId="49" fontId="16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wrapText="1"/>
    </xf>
    <xf numFmtId="49" fontId="19" fillId="0" borderId="0" xfId="0" applyNumberFormat="1" applyFont="1" applyFill="1" applyBorder="1" applyAlignment="1" applyProtection="1">
      <alignment wrapText="1"/>
    </xf>
    <xf numFmtId="49" fontId="19" fillId="0" borderId="0" xfId="0" applyNumberFormat="1" applyFont="1" applyFill="1" applyBorder="1" applyAlignment="1" applyProtection="1"/>
    <xf numFmtId="49" fontId="19" fillId="0" borderId="0" xfId="0" applyNumberFormat="1" applyFont="1" applyFill="1" applyBorder="1" applyAlignment="1" applyProtection="1">
      <alignment horizontal="right"/>
    </xf>
    <xf numFmtId="49" fontId="18" fillId="0" borderId="1" xfId="0" applyNumberFormat="1" applyFont="1" applyFill="1" applyBorder="1" applyAlignment="1" applyProtection="1"/>
    <xf numFmtId="49" fontId="18" fillId="0" borderId="0" xfId="0" applyNumberFormat="1" applyFont="1" applyFill="1" applyBorder="1" applyAlignment="1" applyProtection="1"/>
    <xf numFmtId="49" fontId="16" fillId="0" borderId="0" xfId="0" applyNumberFormat="1" applyFont="1" applyFill="1" applyBorder="1" applyAlignment="1" applyProtection="1">
      <alignment vertical="top"/>
    </xf>
    <xf numFmtId="49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wrapText="1"/>
    </xf>
    <xf numFmtId="49" fontId="20" fillId="0" borderId="0" xfId="0" applyNumberFormat="1" applyFont="1" applyFill="1" applyBorder="1" applyAlignment="1" applyProtection="1">
      <alignment vertical="top"/>
    </xf>
    <xf numFmtId="49" fontId="21" fillId="0" borderId="0" xfId="0" applyNumberFormat="1" applyFont="1" applyFill="1" applyBorder="1" applyAlignment="1" applyProtection="1">
      <alignment vertical="top"/>
    </xf>
    <xf numFmtId="49" fontId="19" fillId="0" borderId="0" xfId="0" applyNumberFormat="1" applyFont="1" applyFill="1" applyBorder="1" applyAlignment="1" applyProtection="1">
      <alignment horizontal="left" vertical="top" wrapText="1"/>
    </xf>
    <xf numFmtId="49" fontId="18" fillId="0" borderId="0" xfId="0" applyNumberFormat="1" applyFont="1" applyFill="1" applyBorder="1" applyAlignment="1" applyProtection="1">
      <alignment horizontal="left" vertical="top" wrapText="1"/>
    </xf>
    <xf numFmtId="49" fontId="18" fillId="0" borderId="0" xfId="0" applyNumberFormat="1" applyFont="1" applyFill="1" applyBorder="1" applyAlignment="1" applyProtection="1">
      <alignment horizontal="left"/>
    </xf>
    <xf numFmtId="0" fontId="14" fillId="0" borderId="0" xfId="0" applyNumberFormat="1" applyFont="1" applyFill="1" applyBorder="1" applyAlignment="1" applyProtection="1">
      <alignment horizontal="center" wrapText="1"/>
    </xf>
    <xf numFmtId="49" fontId="15" fillId="0" borderId="0" xfId="0" applyNumberFormat="1" applyFont="1" applyFill="1" applyBorder="1" applyAlignment="1" applyProtection="1">
      <alignment horizontal="center" vertical="top"/>
    </xf>
    <xf numFmtId="49" fontId="17" fillId="0" borderId="0" xfId="0" applyNumberFormat="1" applyFont="1" applyFill="1" applyBorder="1" applyAlignment="1" applyProtection="1">
      <alignment horizontal="left" vertical="top"/>
    </xf>
    <xf numFmtId="49" fontId="19" fillId="0" borderId="0" xfId="0" applyNumberFormat="1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horizontal="center"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1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13" fillId="0" borderId="4" xfId="0" applyNumberFormat="1" applyFont="1" applyFill="1" applyBorder="1" applyAlignment="1" applyProtection="1">
      <alignment horizontal="left" vertical="top" wrapText="1"/>
    </xf>
    <xf numFmtId="49" fontId="12" fillId="0" borderId="4" xfId="0" applyNumberFormat="1" applyFont="1" applyFill="1" applyBorder="1" applyAlignment="1" applyProtection="1">
      <alignment horizontal="left" vertical="top" wrapText="1"/>
    </xf>
    <xf numFmtId="49" fontId="10" fillId="0" borderId="0" xfId="0" applyNumberFormat="1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89"/>
  <sheetViews>
    <sheetView tabSelected="1" workbookViewId="0">
      <selection activeCell="A87" sqref="A1:O87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7.85546875" style="1" customWidth="1"/>
    <col min="8" max="8" width="11.7109375" style="1" customWidth="1"/>
    <col min="9" max="11" width="9.28515625" style="1" customWidth="1"/>
    <col min="12" max="12" width="11.85546875" style="1" customWidth="1"/>
    <col min="13" max="13" width="10.7109375" style="1" customWidth="1"/>
    <col min="14" max="14" width="9.28515625" style="1" customWidth="1"/>
    <col min="15" max="15" width="10.7109375" style="1" customWidth="1"/>
    <col min="16" max="18" width="9.140625" style="1"/>
    <col min="19" max="20" width="161.85546875" style="2" hidden="1" customWidth="1"/>
    <col min="21" max="21" width="50.5703125" style="2" hidden="1" customWidth="1"/>
    <col min="22" max="22" width="98.5703125" style="2" hidden="1" customWidth="1"/>
    <col min="23" max="23" width="161.85546875" style="2" hidden="1" customWidth="1"/>
    <col min="24" max="24" width="34.140625" style="2" hidden="1" customWidth="1"/>
    <col min="25" max="25" width="119.28515625" style="2" hidden="1" customWidth="1"/>
    <col min="26" max="26" width="132.7109375" style="2" hidden="1" customWidth="1"/>
    <col min="27" max="29" width="119.28515625" style="2" hidden="1" customWidth="1"/>
    <col min="30" max="16384" width="9.140625" style="1"/>
  </cols>
  <sheetData>
    <row r="1" spans="1:53" customFormat="1" ht="15" x14ac:dyDescent="0.25">
      <c r="M1" s="3"/>
    </row>
    <row r="2" spans="1:53" customFormat="1" ht="15" x14ac:dyDescent="0.2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S2" s="46" t="s">
        <v>0</v>
      </c>
    </row>
    <row r="3" spans="1:53" s="50" customFormat="1" ht="14.25" customHeight="1" x14ac:dyDescent="0.2">
      <c r="A3" s="67"/>
      <c r="B3" s="67"/>
      <c r="C3" s="67"/>
      <c r="D3" s="47"/>
      <c r="E3" s="48"/>
      <c r="F3" s="48"/>
      <c r="G3" s="48"/>
      <c r="H3" s="48"/>
      <c r="I3" s="48"/>
      <c r="J3" s="68" t="s">
        <v>119</v>
      </c>
      <c r="K3" s="68"/>
      <c r="L3" s="68"/>
      <c r="M3" s="68"/>
      <c r="N3" s="68"/>
      <c r="O3" s="49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</row>
    <row r="4" spans="1:53" s="50" customFormat="1" ht="14.25" customHeight="1" x14ac:dyDescent="0.2">
      <c r="A4" s="69"/>
      <c r="B4" s="69"/>
      <c r="C4" s="69"/>
      <c r="D4" s="69"/>
      <c r="E4" s="52"/>
      <c r="F4" s="48"/>
      <c r="G4" s="48"/>
      <c r="H4" s="48"/>
      <c r="I4" s="48"/>
      <c r="J4" s="70" t="s">
        <v>120</v>
      </c>
      <c r="K4" s="70"/>
      <c r="L4" s="70"/>
      <c r="M4" s="70"/>
      <c r="N4" s="70"/>
      <c r="O4" s="49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</row>
    <row r="5" spans="1:53" s="50" customFormat="1" ht="14.25" customHeight="1" x14ac:dyDescent="0.2">
      <c r="A5" s="63"/>
      <c r="B5" s="63"/>
      <c r="C5" s="63"/>
      <c r="D5" s="63"/>
      <c r="E5" s="48"/>
      <c r="F5" s="48"/>
      <c r="G5" s="48"/>
      <c r="H5" s="48"/>
      <c r="I5" s="48"/>
      <c r="J5" s="64" t="s">
        <v>121</v>
      </c>
      <c r="K5" s="64"/>
      <c r="L5" s="64"/>
      <c r="M5" s="64"/>
      <c r="N5" s="64"/>
      <c r="O5" s="49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</row>
    <row r="6" spans="1:53" s="50" customFormat="1" ht="14.25" customHeight="1" x14ac:dyDescent="0.2">
      <c r="A6" s="53"/>
      <c r="C6" s="54"/>
      <c r="D6" s="52"/>
      <c r="E6" s="48"/>
      <c r="F6" s="48"/>
      <c r="G6" s="48"/>
      <c r="H6" s="48"/>
      <c r="I6" s="48"/>
      <c r="J6" s="55"/>
      <c r="K6" s="55"/>
      <c r="L6" s="55" t="s">
        <v>122</v>
      </c>
      <c r="M6" s="56"/>
      <c r="N6" s="56"/>
      <c r="O6" s="49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</row>
    <row r="7" spans="1:53" s="50" customFormat="1" ht="14.25" customHeight="1" x14ac:dyDescent="0.2">
      <c r="A7" s="53"/>
      <c r="B7" s="57"/>
      <c r="C7" s="57"/>
      <c r="D7" s="57"/>
      <c r="E7" s="48"/>
      <c r="F7" s="48"/>
      <c r="G7" s="48"/>
      <c r="H7" s="48"/>
      <c r="I7" s="48"/>
      <c r="J7" s="65" t="s">
        <v>123</v>
      </c>
      <c r="K7" s="65"/>
      <c r="L7" s="65"/>
      <c r="M7" s="65"/>
      <c r="N7" s="65"/>
      <c r="O7" s="65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</row>
    <row r="8" spans="1:53" s="59" customFormat="1" ht="14.25" customHeight="1" x14ac:dyDescent="0.2">
      <c r="A8" s="58"/>
      <c r="J8" s="49"/>
      <c r="K8" s="49"/>
      <c r="L8" s="49"/>
      <c r="M8" s="49"/>
      <c r="N8" s="49"/>
      <c r="O8" s="49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</row>
    <row r="9" spans="1:53" customFormat="1" ht="15" x14ac:dyDescent="0.25">
      <c r="A9" s="61"/>
      <c r="B9" s="61"/>
      <c r="C9" s="61"/>
      <c r="D9" s="61"/>
      <c r="E9" s="61"/>
      <c r="F9" s="61"/>
      <c r="G9" s="61"/>
      <c r="H9" s="61"/>
      <c r="I9" s="61"/>
      <c r="J9" s="62"/>
      <c r="K9" s="62"/>
      <c r="L9" s="62"/>
      <c r="M9" s="62"/>
      <c r="N9" s="62"/>
      <c r="O9" s="62"/>
    </row>
    <row r="10" spans="1:53" customFormat="1" ht="15" x14ac:dyDescent="0.25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S10" s="4" t="s">
        <v>0</v>
      </c>
    </row>
    <row r="11" spans="1:53" customFormat="1" ht="15" x14ac:dyDescent="0.25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</row>
    <row r="12" spans="1:53" customFormat="1" ht="1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53" customFormat="1" ht="28.5" customHeight="1" x14ac:dyDescent="0.25">
      <c r="A13" s="73" t="s">
        <v>111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</row>
    <row r="14" spans="1:53" customFormat="1" ht="21" customHeight="1" x14ac:dyDescent="0.25">
      <c r="A14" s="72" t="s">
        <v>1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</row>
    <row r="15" spans="1:53" customFormat="1" ht="15" x14ac:dyDescent="0.25">
      <c r="A15" s="74" t="s">
        <v>124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T15" s="4" t="s">
        <v>2</v>
      </c>
    </row>
    <row r="16" spans="1:53" customFormat="1" ht="15.75" customHeight="1" x14ac:dyDescent="0.25">
      <c r="A16" s="75" t="s">
        <v>3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</row>
    <row r="17" spans="1:25" customFormat="1" ht="15" x14ac:dyDescent="0.25">
      <c r="A17" s="6"/>
      <c r="B17" s="7" t="s">
        <v>4</v>
      </c>
      <c r="C17" s="76"/>
      <c r="D17" s="76"/>
      <c r="E17" s="76"/>
      <c r="F17" s="76"/>
      <c r="G17" s="76"/>
      <c r="H17" s="8"/>
      <c r="I17" s="8"/>
      <c r="J17" s="8"/>
      <c r="K17" s="8"/>
      <c r="L17" s="8"/>
      <c r="M17" s="8"/>
      <c r="N17" s="8"/>
      <c r="O17" s="6"/>
      <c r="U17" s="9" t="s">
        <v>0</v>
      </c>
    </row>
    <row r="18" spans="1:25" customFormat="1" ht="12.75" customHeight="1" x14ac:dyDescent="0.25">
      <c r="B18" s="10" t="s">
        <v>5</v>
      </c>
      <c r="C18" s="10"/>
      <c r="D18" s="11"/>
      <c r="E18" s="12">
        <v>23171216.399999999</v>
      </c>
      <c r="F18" s="13" t="s">
        <v>6</v>
      </c>
      <c r="H18" s="10"/>
      <c r="I18" s="10"/>
      <c r="J18" s="10"/>
      <c r="K18" s="10"/>
      <c r="L18" s="10"/>
      <c r="M18" s="14"/>
      <c r="N18" s="10"/>
    </row>
    <row r="19" spans="1:25" customFormat="1" ht="12.75" customHeight="1" x14ac:dyDescent="0.25">
      <c r="B19" s="10" t="s">
        <v>7</v>
      </c>
      <c r="D19" s="11"/>
      <c r="E19" s="12">
        <v>19309347</v>
      </c>
      <c r="F19" s="13" t="s">
        <v>6</v>
      </c>
      <c r="H19" s="10"/>
      <c r="I19" s="10"/>
      <c r="J19" s="10"/>
      <c r="K19" s="10"/>
      <c r="L19" s="10"/>
      <c r="M19" s="14"/>
      <c r="N19" s="10"/>
    </row>
    <row r="20" spans="1:25" customFormat="1" ht="12.75" customHeight="1" x14ac:dyDescent="0.25">
      <c r="B20" s="10" t="s">
        <v>8</v>
      </c>
      <c r="C20" s="10"/>
      <c r="D20" s="11"/>
      <c r="E20" s="12"/>
      <c r="F20" s="13" t="s">
        <v>6</v>
      </c>
      <c r="H20" s="10"/>
      <c r="J20" s="10"/>
      <c r="K20" s="10"/>
      <c r="L20" s="10"/>
      <c r="M20" s="15"/>
      <c r="N20" s="16"/>
    </row>
    <row r="21" spans="1:25" customFormat="1" ht="12.75" customHeight="1" x14ac:dyDescent="0.25">
      <c r="B21" s="10" t="s">
        <v>9</v>
      </c>
      <c r="C21" s="10"/>
      <c r="D21" s="17"/>
      <c r="E21" s="12"/>
      <c r="F21" s="13" t="s">
        <v>10</v>
      </c>
      <c r="H21" s="10"/>
      <c r="J21" s="10"/>
      <c r="K21" s="10"/>
      <c r="L21" s="10"/>
      <c r="M21" s="18"/>
      <c r="N21" s="13"/>
    </row>
    <row r="22" spans="1:25" customFormat="1" ht="12.75" customHeight="1" x14ac:dyDescent="0.25">
      <c r="B22" s="10" t="s">
        <v>11</v>
      </c>
      <c r="C22" s="10"/>
      <c r="D22" s="17"/>
      <c r="E22" s="12"/>
      <c r="F22" s="13" t="s">
        <v>10</v>
      </c>
      <c r="H22" s="10"/>
      <c r="J22" s="10"/>
      <c r="K22" s="10"/>
      <c r="L22" s="10"/>
      <c r="M22" s="18"/>
      <c r="N22" s="13"/>
    </row>
    <row r="23" spans="1:25" customFormat="1" ht="15" x14ac:dyDescent="0.25">
      <c r="B23" s="10" t="s">
        <v>12</v>
      </c>
      <c r="C23" s="10"/>
      <c r="E23" s="19"/>
      <c r="F23" s="77"/>
      <c r="G23" s="77"/>
      <c r="H23" s="77"/>
      <c r="I23" s="77"/>
      <c r="J23" s="77"/>
      <c r="K23" s="77"/>
      <c r="L23" s="77"/>
      <c r="M23" s="77"/>
      <c r="N23" s="77"/>
      <c r="O23" s="77"/>
      <c r="V23" s="9" t="s">
        <v>0</v>
      </c>
    </row>
    <row r="24" spans="1:25" customFormat="1" ht="12.75" customHeight="1" x14ac:dyDescent="0.25">
      <c r="A24" s="10"/>
      <c r="B24" s="10"/>
      <c r="D24" s="19"/>
      <c r="E24" s="16"/>
      <c r="F24" s="20"/>
      <c r="G24" s="21"/>
      <c r="H24" s="10"/>
      <c r="I24" s="10"/>
      <c r="J24" s="10"/>
      <c r="K24" s="10"/>
      <c r="L24" s="22"/>
      <c r="M24" s="10"/>
    </row>
    <row r="25" spans="1:25" customFormat="1" ht="15" x14ac:dyDescent="0.25">
      <c r="A25" s="23"/>
    </row>
    <row r="26" spans="1:25" customFormat="1" ht="36" customHeight="1" x14ac:dyDescent="0.25">
      <c r="A26" s="78" t="s">
        <v>13</v>
      </c>
      <c r="B26" s="78" t="s">
        <v>14</v>
      </c>
      <c r="C26" s="78" t="s">
        <v>15</v>
      </c>
      <c r="D26" s="78"/>
      <c r="E26" s="78"/>
      <c r="F26" s="78" t="s">
        <v>16</v>
      </c>
      <c r="G26" s="78" t="s">
        <v>17</v>
      </c>
      <c r="H26" s="78" t="s">
        <v>18</v>
      </c>
      <c r="I26" s="78"/>
      <c r="J26" s="78"/>
      <c r="K26" s="78"/>
      <c r="L26" s="78" t="s">
        <v>19</v>
      </c>
      <c r="M26" s="78"/>
      <c r="N26" s="78"/>
      <c r="O26" s="78"/>
    </row>
    <row r="27" spans="1:25" customFormat="1" ht="28.5" customHeight="1" x14ac:dyDescent="0.25">
      <c r="A27" s="78"/>
      <c r="B27" s="78"/>
      <c r="C27" s="78"/>
      <c r="D27" s="78"/>
      <c r="E27" s="78"/>
      <c r="F27" s="78"/>
      <c r="G27" s="78"/>
      <c r="H27" s="78" t="s">
        <v>20</v>
      </c>
      <c r="I27" s="78" t="s">
        <v>21</v>
      </c>
      <c r="J27" s="78"/>
      <c r="K27" s="78"/>
      <c r="L27" s="78" t="s">
        <v>20</v>
      </c>
      <c r="M27" s="79" t="s">
        <v>21</v>
      </c>
      <c r="N27" s="79"/>
      <c r="O27" s="79"/>
    </row>
    <row r="28" spans="1:25" customFormat="1" ht="15" customHeight="1" x14ac:dyDescent="0.25">
      <c r="A28" s="78"/>
      <c r="B28" s="78"/>
      <c r="C28" s="78"/>
      <c r="D28" s="78"/>
      <c r="E28" s="78"/>
      <c r="F28" s="78"/>
      <c r="G28" s="78"/>
      <c r="H28" s="78"/>
      <c r="I28" s="25" t="s">
        <v>22</v>
      </c>
      <c r="J28" s="25" t="s">
        <v>23</v>
      </c>
      <c r="K28" s="25" t="s">
        <v>24</v>
      </c>
      <c r="L28" s="78"/>
      <c r="M28" s="25" t="s">
        <v>22</v>
      </c>
      <c r="N28" s="25" t="s">
        <v>23</v>
      </c>
      <c r="O28" s="25" t="s">
        <v>24</v>
      </c>
    </row>
    <row r="29" spans="1:25" customFormat="1" ht="15" x14ac:dyDescent="0.25">
      <c r="A29" s="24">
        <v>1</v>
      </c>
      <c r="B29" s="24">
        <v>2</v>
      </c>
      <c r="C29" s="79">
        <v>3</v>
      </c>
      <c r="D29" s="79"/>
      <c r="E29" s="79"/>
      <c r="F29" s="24">
        <v>4</v>
      </c>
      <c r="G29" s="24">
        <v>5</v>
      </c>
      <c r="H29" s="24">
        <v>6</v>
      </c>
      <c r="I29" s="24">
        <v>7</v>
      </c>
      <c r="J29" s="24">
        <v>8</v>
      </c>
      <c r="K29" s="24">
        <v>9</v>
      </c>
      <c r="L29" s="24">
        <v>10</v>
      </c>
      <c r="M29" s="24">
        <v>11</v>
      </c>
      <c r="N29" s="24">
        <v>12</v>
      </c>
      <c r="O29" s="24">
        <v>13</v>
      </c>
    </row>
    <row r="30" spans="1:25" customFormat="1" ht="15" x14ac:dyDescent="0.25">
      <c r="A30" s="80" t="s">
        <v>112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W30" s="26" t="s">
        <v>25</v>
      </c>
    </row>
    <row r="31" spans="1:25" customFormat="1" ht="34.5" x14ac:dyDescent="0.25">
      <c r="A31" s="27" t="s">
        <v>26</v>
      </c>
      <c r="B31" s="28" t="s">
        <v>27</v>
      </c>
      <c r="C31" s="81" t="s">
        <v>28</v>
      </c>
      <c r="D31" s="81"/>
      <c r="E31" s="81"/>
      <c r="F31" s="27" t="s">
        <v>29</v>
      </c>
      <c r="G31" s="29">
        <v>1</v>
      </c>
      <c r="H31" s="30">
        <v>1500000</v>
      </c>
      <c r="I31" s="31"/>
      <c r="J31" s="31"/>
      <c r="K31" s="31"/>
      <c r="L31" s="32">
        <v>1500000</v>
      </c>
      <c r="M31" s="31"/>
      <c r="N31" s="31"/>
      <c r="O31" s="31"/>
      <c r="W31" s="26"/>
      <c r="X31" s="2" t="s">
        <v>28</v>
      </c>
    </row>
    <row r="32" spans="1:25" customFormat="1" ht="15" x14ac:dyDescent="0.25">
      <c r="A32" s="82" t="s">
        <v>30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33">
        <v>1500000</v>
      </c>
      <c r="M32" s="34"/>
      <c r="N32" s="34"/>
      <c r="O32" s="34"/>
      <c r="W32" s="26"/>
      <c r="Y32" s="35" t="s">
        <v>30</v>
      </c>
    </row>
    <row r="33" spans="1:26" customFormat="1" ht="15" x14ac:dyDescent="0.25">
      <c r="A33" s="82" t="s">
        <v>31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33">
        <v>2727771</v>
      </c>
      <c r="M33" s="34"/>
      <c r="N33" s="34"/>
      <c r="O33" s="34"/>
      <c r="W33" s="26"/>
      <c r="Y33" s="35" t="s">
        <v>31</v>
      </c>
    </row>
    <row r="34" spans="1:26" customFormat="1" ht="15" x14ac:dyDescent="0.25">
      <c r="A34" s="82" t="s">
        <v>32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36">
        <v>2727771</v>
      </c>
      <c r="M34" s="34"/>
      <c r="N34" s="34"/>
      <c r="O34" s="34"/>
      <c r="W34" s="26"/>
      <c r="Y34" s="35" t="s">
        <v>32</v>
      </c>
    </row>
    <row r="35" spans="1:26" customFormat="1" ht="15" x14ac:dyDescent="0.25">
      <c r="A35" s="80" t="s">
        <v>113</v>
      </c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W35" s="26" t="s">
        <v>33</v>
      </c>
      <c r="Y35" s="35"/>
    </row>
    <row r="36" spans="1:26" customFormat="1" ht="34.5" x14ac:dyDescent="0.25">
      <c r="A36" s="27" t="s">
        <v>34</v>
      </c>
      <c r="B36" s="28" t="s">
        <v>35</v>
      </c>
      <c r="C36" s="81" t="s">
        <v>36</v>
      </c>
      <c r="D36" s="81"/>
      <c r="E36" s="81"/>
      <c r="F36" s="27" t="s">
        <v>37</v>
      </c>
      <c r="G36" s="37">
        <v>3.7</v>
      </c>
      <c r="H36" s="30">
        <v>187000</v>
      </c>
      <c r="I36" s="31"/>
      <c r="J36" s="31"/>
      <c r="K36" s="31"/>
      <c r="L36" s="32">
        <v>691900</v>
      </c>
      <c r="M36" s="31"/>
      <c r="N36" s="31"/>
      <c r="O36" s="31"/>
      <c r="W36" s="26"/>
      <c r="X36" s="2" t="s">
        <v>36</v>
      </c>
      <c r="Y36" s="35"/>
    </row>
    <row r="37" spans="1:26" customFormat="1" ht="23.25" x14ac:dyDescent="0.25">
      <c r="A37" s="27" t="s">
        <v>38</v>
      </c>
      <c r="B37" s="28" t="s">
        <v>39</v>
      </c>
      <c r="C37" s="81" t="s">
        <v>40</v>
      </c>
      <c r="D37" s="81"/>
      <c r="E37" s="81"/>
      <c r="F37" s="27" t="s">
        <v>41</v>
      </c>
      <c r="G37" s="37">
        <v>3.7</v>
      </c>
      <c r="H37" s="30">
        <v>823200</v>
      </c>
      <c r="I37" s="31"/>
      <c r="J37" s="31"/>
      <c r="K37" s="31"/>
      <c r="L37" s="32">
        <v>3045840</v>
      </c>
      <c r="M37" s="31"/>
      <c r="N37" s="31"/>
      <c r="O37" s="31"/>
      <c r="W37" s="26"/>
      <c r="X37" s="2" t="s">
        <v>40</v>
      </c>
      <c r="Y37" s="35"/>
    </row>
    <row r="38" spans="1:26" customFormat="1" ht="15" x14ac:dyDescent="0.25">
      <c r="A38" s="38"/>
      <c r="B38" s="39" t="s">
        <v>42</v>
      </c>
      <c r="C38" s="83" t="s">
        <v>43</v>
      </c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4"/>
      <c r="W38" s="26"/>
      <c r="Y38" s="35"/>
      <c r="Z38" s="2" t="s">
        <v>43</v>
      </c>
    </row>
    <row r="39" spans="1:26" customFormat="1" ht="34.5" x14ac:dyDescent="0.25">
      <c r="A39" s="27" t="s">
        <v>44</v>
      </c>
      <c r="B39" s="28" t="s">
        <v>45</v>
      </c>
      <c r="C39" s="81" t="s">
        <v>46</v>
      </c>
      <c r="D39" s="81"/>
      <c r="E39" s="81"/>
      <c r="F39" s="27" t="s">
        <v>41</v>
      </c>
      <c r="G39" s="37">
        <v>3.7</v>
      </c>
      <c r="H39" s="30">
        <v>514500</v>
      </c>
      <c r="I39" s="31"/>
      <c r="J39" s="31"/>
      <c r="K39" s="31"/>
      <c r="L39" s="32">
        <v>1903650</v>
      </c>
      <c r="M39" s="31"/>
      <c r="N39" s="31"/>
      <c r="O39" s="31"/>
      <c r="W39" s="26"/>
      <c r="X39" s="2" t="s">
        <v>46</v>
      </c>
      <c r="Y39" s="35"/>
    </row>
    <row r="40" spans="1:26" customFormat="1" ht="15" x14ac:dyDescent="0.25">
      <c r="A40" s="38"/>
      <c r="B40" s="39" t="s">
        <v>42</v>
      </c>
      <c r="C40" s="83" t="s">
        <v>43</v>
      </c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4"/>
      <c r="W40" s="26"/>
      <c r="Y40" s="35"/>
      <c r="Z40" s="2" t="s">
        <v>43</v>
      </c>
    </row>
    <row r="41" spans="1:26" customFormat="1" ht="45.75" x14ac:dyDescent="0.25">
      <c r="A41" s="27" t="s">
        <v>47</v>
      </c>
      <c r="B41" s="28" t="s">
        <v>48</v>
      </c>
      <c r="C41" s="81" t="s">
        <v>49</v>
      </c>
      <c r="D41" s="81"/>
      <c r="E41" s="81"/>
      <c r="F41" s="27" t="s">
        <v>50</v>
      </c>
      <c r="G41" s="40">
        <v>3.6999999999999998E-2</v>
      </c>
      <c r="H41" s="30">
        <v>2151000</v>
      </c>
      <c r="I41" s="31"/>
      <c r="J41" s="31"/>
      <c r="K41" s="31"/>
      <c r="L41" s="32">
        <v>79587</v>
      </c>
      <c r="M41" s="31"/>
      <c r="N41" s="31"/>
      <c r="O41" s="31"/>
      <c r="W41" s="26"/>
      <c r="X41" s="2" t="s">
        <v>49</v>
      </c>
      <c r="Y41" s="35"/>
    </row>
    <row r="42" spans="1:26" customFormat="1" ht="34.5" x14ac:dyDescent="0.25">
      <c r="A42" s="27" t="s">
        <v>51</v>
      </c>
      <c r="B42" s="28" t="s">
        <v>52</v>
      </c>
      <c r="C42" s="81" t="s">
        <v>53</v>
      </c>
      <c r="D42" s="81"/>
      <c r="E42" s="81"/>
      <c r="F42" s="27" t="s">
        <v>54</v>
      </c>
      <c r="G42" s="29">
        <v>10</v>
      </c>
      <c r="H42" s="30">
        <v>62400</v>
      </c>
      <c r="I42" s="31"/>
      <c r="J42" s="31"/>
      <c r="K42" s="31"/>
      <c r="L42" s="32">
        <v>624000</v>
      </c>
      <c r="M42" s="31"/>
      <c r="N42" s="31"/>
      <c r="O42" s="31"/>
      <c r="W42" s="26"/>
      <c r="X42" s="2" t="s">
        <v>53</v>
      </c>
      <c r="Y42" s="35"/>
    </row>
    <row r="43" spans="1:26" customFormat="1" ht="15" x14ac:dyDescent="0.25">
      <c r="A43" s="38"/>
      <c r="B43" s="39" t="s">
        <v>55</v>
      </c>
      <c r="C43" s="83" t="s">
        <v>56</v>
      </c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4"/>
      <c r="W43" s="26"/>
      <c r="Y43" s="35"/>
      <c r="Z43" s="2" t="s">
        <v>56</v>
      </c>
    </row>
    <row r="44" spans="1:26" customFormat="1" ht="34.5" x14ac:dyDescent="0.25">
      <c r="A44" s="27" t="s">
        <v>57</v>
      </c>
      <c r="B44" s="28" t="s">
        <v>58</v>
      </c>
      <c r="C44" s="81" t="s">
        <v>59</v>
      </c>
      <c r="D44" s="81"/>
      <c r="E44" s="81"/>
      <c r="F44" s="27" t="s">
        <v>54</v>
      </c>
      <c r="G44" s="29">
        <v>9</v>
      </c>
      <c r="H44" s="30">
        <v>58240</v>
      </c>
      <c r="I44" s="31"/>
      <c r="J44" s="31"/>
      <c r="K44" s="31"/>
      <c r="L44" s="32">
        <v>524160</v>
      </c>
      <c r="M44" s="31"/>
      <c r="N44" s="31"/>
      <c r="O44" s="31"/>
      <c r="W44" s="26"/>
      <c r="X44" s="2" t="s">
        <v>59</v>
      </c>
      <c r="Y44" s="35"/>
    </row>
    <row r="45" spans="1:26" customFormat="1" ht="15" x14ac:dyDescent="0.25">
      <c r="A45" s="38"/>
      <c r="B45" s="39" t="s">
        <v>60</v>
      </c>
      <c r="C45" s="83" t="s">
        <v>56</v>
      </c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4"/>
      <c r="W45" s="26"/>
      <c r="Y45" s="35"/>
      <c r="Z45" s="2" t="s">
        <v>56</v>
      </c>
    </row>
    <row r="46" spans="1:26" customFormat="1" ht="45.75" x14ac:dyDescent="0.25">
      <c r="A46" s="27" t="s">
        <v>61</v>
      </c>
      <c r="B46" s="28" t="s">
        <v>62</v>
      </c>
      <c r="C46" s="81" t="s">
        <v>63</v>
      </c>
      <c r="D46" s="81"/>
      <c r="E46" s="81"/>
      <c r="F46" s="27" t="s">
        <v>54</v>
      </c>
      <c r="G46" s="29">
        <v>1</v>
      </c>
      <c r="H46" s="30">
        <v>687750</v>
      </c>
      <c r="I46" s="31"/>
      <c r="J46" s="31"/>
      <c r="K46" s="31"/>
      <c r="L46" s="32">
        <v>687750</v>
      </c>
      <c r="M46" s="31"/>
      <c r="N46" s="31"/>
      <c r="O46" s="31"/>
      <c r="W46" s="26"/>
      <c r="X46" s="2" t="s">
        <v>63</v>
      </c>
      <c r="Y46" s="35"/>
    </row>
    <row r="47" spans="1:26" customFormat="1" ht="15" x14ac:dyDescent="0.25">
      <c r="A47" s="38"/>
      <c r="B47" s="39" t="s">
        <v>64</v>
      </c>
      <c r="C47" s="83" t="s">
        <v>65</v>
      </c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4"/>
      <c r="W47" s="26"/>
      <c r="Y47" s="35"/>
      <c r="Z47" s="2" t="s">
        <v>65</v>
      </c>
    </row>
    <row r="48" spans="1:26" customFormat="1" ht="45.75" x14ac:dyDescent="0.25">
      <c r="A48" s="27" t="s">
        <v>66</v>
      </c>
      <c r="B48" s="28" t="s">
        <v>67</v>
      </c>
      <c r="C48" s="81" t="s">
        <v>68</v>
      </c>
      <c r="D48" s="81"/>
      <c r="E48" s="81"/>
      <c r="F48" s="27" t="s">
        <v>54</v>
      </c>
      <c r="G48" s="29">
        <v>1</v>
      </c>
      <c r="H48" s="30">
        <v>813750</v>
      </c>
      <c r="I48" s="31"/>
      <c r="J48" s="31"/>
      <c r="K48" s="31"/>
      <c r="L48" s="32">
        <v>813750</v>
      </c>
      <c r="M48" s="31"/>
      <c r="N48" s="31"/>
      <c r="O48" s="31"/>
      <c r="W48" s="26"/>
      <c r="X48" s="2" t="s">
        <v>68</v>
      </c>
      <c r="Y48" s="35"/>
    </row>
    <row r="49" spans="1:28" customFormat="1" ht="15" x14ac:dyDescent="0.25">
      <c r="A49" s="38"/>
      <c r="B49" s="39" t="s">
        <v>64</v>
      </c>
      <c r="C49" s="83" t="s">
        <v>65</v>
      </c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4"/>
      <c r="W49" s="26"/>
      <c r="Y49" s="35"/>
      <c r="Z49" s="2" t="s">
        <v>65</v>
      </c>
    </row>
    <row r="50" spans="1:28" customFormat="1" ht="23.25" x14ac:dyDescent="0.25">
      <c r="A50" s="27" t="s">
        <v>69</v>
      </c>
      <c r="B50" s="28" t="s">
        <v>70</v>
      </c>
      <c r="C50" s="81" t="s">
        <v>71</v>
      </c>
      <c r="D50" s="81"/>
      <c r="E50" s="81"/>
      <c r="F50" s="27" t="s">
        <v>41</v>
      </c>
      <c r="G50" s="41">
        <v>0.08</v>
      </c>
      <c r="H50" s="30">
        <v>3182280</v>
      </c>
      <c r="I50" s="31"/>
      <c r="J50" s="31"/>
      <c r="K50" s="31"/>
      <c r="L50" s="32">
        <v>254582</v>
      </c>
      <c r="M50" s="31"/>
      <c r="N50" s="31"/>
      <c r="O50" s="31"/>
      <c r="W50" s="26"/>
      <c r="X50" s="2" t="s">
        <v>71</v>
      </c>
      <c r="Y50" s="35"/>
    </row>
    <row r="51" spans="1:28" customFormat="1" ht="15" x14ac:dyDescent="0.25">
      <c r="A51" s="38"/>
      <c r="B51" s="39" t="s">
        <v>72</v>
      </c>
      <c r="C51" s="83" t="s">
        <v>73</v>
      </c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4"/>
      <c r="W51" s="26"/>
      <c r="Y51" s="35"/>
      <c r="Z51" s="2" t="s">
        <v>73</v>
      </c>
    </row>
    <row r="52" spans="1:28" customFormat="1" ht="57" x14ac:dyDescent="0.25">
      <c r="A52" s="27" t="s">
        <v>74</v>
      </c>
      <c r="B52" s="28" t="s">
        <v>75</v>
      </c>
      <c r="C52" s="81" t="s">
        <v>76</v>
      </c>
      <c r="D52" s="81"/>
      <c r="E52" s="81"/>
      <c r="F52" s="27" t="s">
        <v>77</v>
      </c>
      <c r="G52" s="41">
        <v>0.03</v>
      </c>
      <c r="H52" s="30">
        <v>1428000</v>
      </c>
      <c r="I52" s="31"/>
      <c r="J52" s="31"/>
      <c r="K52" s="31"/>
      <c r="L52" s="32">
        <v>42840</v>
      </c>
      <c r="M52" s="31"/>
      <c r="N52" s="31"/>
      <c r="O52" s="31"/>
      <c r="W52" s="26"/>
      <c r="X52" s="2" t="s">
        <v>76</v>
      </c>
      <c r="Y52" s="35"/>
    </row>
    <row r="53" spans="1:28" customFormat="1" ht="23.25" x14ac:dyDescent="0.25">
      <c r="A53" s="27" t="s">
        <v>78</v>
      </c>
      <c r="B53" s="28" t="s">
        <v>79</v>
      </c>
      <c r="C53" s="81" t="s">
        <v>80</v>
      </c>
      <c r="D53" s="81"/>
      <c r="E53" s="81"/>
      <c r="F53" s="27" t="s">
        <v>54</v>
      </c>
      <c r="G53" s="29">
        <v>41</v>
      </c>
      <c r="H53" s="30">
        <v>5775</v>
      </c>
      <c r="I53" s="31"/>
      <c r="J53" s="31"/>
      <c r="K53" s="31"/>
      <c r="L53" s="32">
        <v>236775</v>
      </c>
      <c r="M53" s="31"/>
      <c r="N53" s="31"/>
      <c r="O53" s="31"/>
      <c r="W53" s="26"/>
      <c r="X53" s="2" t="s">
        <v>80</v>
      </c>
      <c r="Y53" s="35"/>
    </row>
    <row r="54" spans="1:28" customFormat="1" ht="15" x14ac:dyDescent="0.25">
      <c r="A54" s="38"/>
      <c r="B54" s="39" t="s">
        <v>42</v>
      </c>
      <c r="C54" s="83" t="s">
        <v>43</v>
      </c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4"/>
      <c r="W54" s="26"/>
      <c r="Y54" s="35"/>
      <c r="Z54" s="2" t="s">
        <v>43</v>
      </c>
    </row>
    <row r="55" spans="1:28" customFormat="1" ht="23.25" x14ac:dyDescent="0.25">
      <c r="A55" s="27" t="s">
        <v>81</v>
      </c>
      <c r="B55" s="28" t="s">
        <v>82</v>
      </c>
      <c r="C55" s="81" t="s">
        <v>83</v>
      </c>
      <c r="D55" s="81"/>
      <c r="E55" s="81"/>
      <c r="F55" s="27" t="s">
        <v>84</v>
      </c>
      <c r="G55" s="29">
        <v>2</v>
      </c>
      <c r="H55" s="30">
        <v>106680</v>
      </c>
      <c r="I55" s="31"/>
      <c r="J55" s="31"/>
      <c r="K55" s="31"/>
      <c r="L55" s="32">
        <v>213360</v>
      </c>
      <c r="M55" s="31"/>
      <c r="N55" s="31"/>
      <c r="O55" s="31"/>
      <c r="W55" s="26"/>
      <c r="X55" s="2" t="s">
        <v>83</v>
      </c>
      <c r="Y55" s="35"/>
    </row>
    <row r="56" spans="1:28" customFormat="1" ht="15" x14ac:dyDescent="0.25">
      <c r="A56" s="38"/>
      <c r="B56" s="39" t="s">
        <v>85</v>
      </c>
      <c r="C56" s="83" t="s">
        <v>86</v>
      </c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4"/>
      <c r="W56" s="26"/>
      <c r="Y56" s="35"/>
      <c r="Z56" s="2" t="s">
        <v>86</v>
      </c>
    </row>
    <row r="57" spans="1:28" customFormat="1" ht="15" x14ac:dyDescent="0.25">
      <c r="A57" s="82" t="s">
        <v>30</v>
      </c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33">
        <v>9118194</v>
      </c>
      <c r="M57" s="34"/>
      <c r="N57" s="34"/>
      <c r="O57" s="34"/>
      <c r="W57" s="26"/>
      <c r="Y57" s="35" t="s">
        <v>30</v>
      </c>
    </row>
    <row r="58" spans="1:28" customFormat="1" ht="15" x14ac:dyDescent="0.25">
      <c r="A58" s="82" t="s">
        <v>31</v>
      </c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33">
        <v>16581575</v>
      </c>
      <c r="M58" s="34"/>
      <c r="N58" s="34"/>
      <c r="O58" s="34"/>
      <c r="W58" s="26"/>
      <c r="Y58" s="35" t="s">
        <v>31</v>
      </c>
    </row>
    <row r="59" spans="1:28" customFormat="1" ht="15" x14ac:dyDescent="0.25">
      <c r="A59" s="82" t="s">
        <v>87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36">
        <v>16581575</v>
      </c>
      <c r="M59" s="34"/>
      <c r="N59" s="34"/>
      <c r="O59" s="34"/>
      <c r="W59" s="26"/>
      <c r="Y59" s="35" t="s">
        <v>87</v>
      </c>
    </row>
    <row r="60" spans="1:28" customFormat="1" ht="15" x14ac:dyDescent="0.25">
      <c r="A60" s="82" t="s">
        <v>88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33">
        <v>10618194</v>
      </c>
      <c r="M60" s="34"/>
      <c r="N60" s="34"/>
      <c r="O60" s="34"/>
      <c r="AA60" s="35" t="s">
        <v>88</v>
      </c>
    </row>
    <row r="61" spans="1:28" customFormat="1" ht="15" x14ac:dyDescent="0.25">
      <c r="A61" s="82" t="s">
        <v>89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33">
        <v>19309347</v>
      </c>
      <c r="M61" s="34"/>
      <c r="N61" s="34"/>
      <c r="O61" s="34"/>
      <c r="AA61" s="35" t="s">
        <v>89</v>
      </c>
    </row>
    <row r="62" spans="1:28" customFormat="1" ht="15" x14ac:dyDescent="0.25">
      <c r="A62" s="82" t="s">
        <v>90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34"/>
      <c r="M62" s="34"/>
      <c r="N62" s="34"/>
      <c r="O62" s="34"/>
      <c r="AA62" s="35" t="s">
        <v>90</v>
      </c>
    </row>
    <row r="63" spans="1:28" customFormat="1" ht="15" x14ac:dyDescent="0.25">
      <c r="A63" s="85" t="s">
        <v>91</v>
      </c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31"/>
      <c r="M63" s="31"/>
      <c r="N63" s="31"/>
      <c r="O63" s="31"/>
      <c r="AA63" s="35"/>
      <c r="AB63" s="2" t="s">
        <v>91</v>
      </c>
    </row>
    <row r="64" spans="1:28" customFormat="1" ht="15" x14ac:dyDescent="0.25">
      <c r="A64" s="85" t="s">
        <v>92</v>
      </c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32">
        <v>10618194</v>
      </c>
      <c r="M64" s="31"/>
      <c r="N64" s="31"/>
      <c r="O64" s="31"/>
      <c r="AA64" s="35"/>
      <c r="AB64" s="2" t="s">
        <v>92</v>
      </c>
    </row>
    <row r="65" spans="1:28" customFormat="1" ht="15" x14ac:dyDescent="0.25">
      <c r="A65" s="85" t="s">
        <v>93</v>
      </c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32">
        <v>11340231</v>
      </c>
      <c r="M65" s="31"/>
      <c r="N65" s="31"/>
      <c r="O65" s="31"/>
      <c r="AA65" s="35"/>
      <c r="AB65" s="2" t="s">
        <v>93</v>
      </c>
    </row>
    <row r="66" spans="1:28" customFormat="1" ht="15" x14ac:dyDescent="0.25">
      <c r="A66" s="85" t="s">
        <v>94</v>
      </c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32">
        <v>11986624</v>
      </c>
      <c r="M66" s="31"/>
      <c r="N66" s="31"/>
      <c r="O66" s="31"/>
      <c r="AA66" s="35"/>
      <c r="AB66" s="2" t="s">
        <v>94</v>
      </c>
    </row>
    <row r="67" spans="1:28" customFormat="1" ht="15" x14ac:dyDescent="0.25">
      <c r="A67" s="85" t="s">
        <v>95</v>
      </c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32">
        <v>12609928</v>
      </c>
      <c r="M67" s="31"/>
      <c r="N67" s="31"/>
      <c r="O67" s="31"/>
      <c r="AA67" s="35"/>
      <c r="AB67" s="2" t="s">
        <v>95</v>
      </c>
    </row>
    <row r="68" spans="1:28" customFormat="1" ht="15" x14ac:dyDescent="0.25">
      <c r="A68" s="85" t="s">
        <v>96</v>
      </c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32">
        <v>14450977</v>
      </c>
      <c r="M68" s="31"/>
      <c r="N68" s="31"/>
      <c r="O68" s="31"/>
      <c r="AA68" s="35"/>
      <c r="AB68" s="2" t="s">
        <v>96</v>
      </c>
    </row>
    <row r="69" spans="1:28" customFormat="1" ht="15" x14ac:dyDescent="0.25">
      <c r="A69" s="85" t="s">
        <v>97</v>
      </c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32">
        <v>15289134</v>
      </c>
      <c r="M69" s="31"/>
      <c r="N69" s="31"/>
      <c r="O69" s="31"/>
      <c r="AA69" s="35"/>
      <c r="AB69" s="2" t="s">
        <v>97</v>
      </c>
    </row>
    <row r="70" spans="1:28" customFormat="1" ht="15" x14ac:dyDescent="0.25">
      <c r="A70" s="85" t="s">
        <v>98</v>
      </c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32">
        <v>16099458</v>
      </c>
      <c r="M70" s="31"/>
      <c r="N70" s="31"/>
      <c r="O70" s="31"/>
      <c r="AA70" s="35"/>
      <c r="AB70" s="2" t="s">
        <v>98</v>
      </c>
    </row>
    <row r="71" spans="1:28" customFormat="1" ht="15" x14ac:dyDescent="0.25">
      <c r="A71" s="85" t="s">
        <v>99</v>
      </c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32">
        <v>16872232</v>
      </c>
      <c r="M71" s="31"/>
      <c r="N71" s="31"/>
      <c r="O71" s="31"/>
      <c r="AA71" s="35"/>
      <c r="AB71" s="2" t="s">
        <v>99</v>
      </c>
    </row>
    <row r="72" spans="1:28" customFormat="1" ht="15" x14ac:dyDescent="0.25">
      <c r="A72" s="85" t="s">
        <v>100</v>
      </c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32">
        <v>17648355</v>
      </c>
      <c r="M72" s="31"/>
      <c r="N72" s="31"/>
      <c r="O72" s="31"/>
      <c r="AA72" s="35"/>
      <c r="AB72" s="2" t="s">
        <v>100</v>
      </c>
    </row>
    <row r="73" spans="1:28" customFormat="1" ht="15" x14ac:dyDescent="0.25">
      <c r="A73" s="85" t="s">
        <v>101</v>
      </c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32">
        <v>18460179</v>
      </c>
      <c r="M73" s="31"/>
      <c r="N73" s="31"/>
      <c r="O73" s="31"/>
      <c r="AA73" s="35"/>
      <c r="AB73" s="2" t="s">
        <v>101</v>
      </c>
    </row>
    <row r="74" spans="1:28" customFormat="1" ht="15" x14ac:dyDescent="0.25">
      <c r="A74" s="85" t="s">
        <v>102</v>
      </c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32">
        <v>19309347</v>
      </c>
      <c r="M74" s="31"/>
      <c r="N74" s="31"/>
      <c r="O74" s="31"/>
      <c r="AA74" s="35"/>
      <c r="AB74" s="2" t="s">
        <v>102</v>
      </c>
    </row>
    <row r="75" spans="1:28" customFormat="1" ht="15" x14ac:dyDescent="0.25">
      <c r="A75" s="88" t="s">
        <v>114</v>
      </c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31"/>
      <c r="M75" s="31"/>
      <c r="N75" s="31"/>
      <c r="O75" s="31"/>
      <c r="AA75" s="35"/>
      <c r="AB75" s="2" t="s">
        <v>103</v>
      </c>
    </row>
    <row r="76" spans="1:28" customFormat="1" ht="15" x14ac:dyDescent="0.25">
      <c r="A76" s="88" t="s">
        <v>115</v>
      </c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44">
        <f>L33</f>
        <v>2727771</v>
      </c>
      <c r="M76" s="31"/>
      <c r="N76" s="31"/>
      <c r="O76" s="31"/>
      <c r="AA76" s="35"/>
      <c r="AB76" s="2" t="s">
        <v>104</v>
      </c>
    </row>
    <row r="77" spans="1:28" customFormat="1" ht="15" x14ac:dyDescent="0.25">
      <c r="A77" s="88" t="s">
        <v>116</v>
      </c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32">
        <f>(L74-L76)*0.7</f>
        <v>11607103.199999999</v>
      </c>
      <c r="M77" s="31"/>
      <c r="N77" s="31"/>
      <c r="O77" s="31"/>
      <c r="AA77" s="35"/>
      <c r="AB77" s="2" t="s">
        <v>105</v>
      </c>
    </row>
    <row r="78" spans="1:28" customFormat="1" ht="15" x14ac:dyDescent="0.25">
      <c r="A78" s="88" t="s">
        <v>117</v>
      </c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32">
        <f>(L74-L76)*0.3</f>
        <v>4974472.8</v>
      </c>
      <c r="M78" s="31"/>
      <c r="N78" s="31"/>
      <c r="O78" s="31"/>
      <c r="AA78" s="35"/>
      <c r="AB78" s="2" t="s">
        <v>106</v>
      </c>
    </row>
    <row r="79" spans="1:28" customFormat="1" ht="15" x14ac:dyDescent="0.25">
      <c r="A79" s="89" t="s">
        <v>118</v>
      </c>
      <c r="B79" s="89"/>
      <c r="C79" s="89"/>
      <c r="D79" s="89"/>
      <c r="E79" s="89"/>
      <c r="F79" s="89"/>
      <c r="G79" s="89"/>
      <c r="H79" s="89"/>
      <c r="I79" s="89"/>
      <c r="J79" s="89"/>
      <c r="K79" s="89"/>
      <c r="L79" s="45">
        <f>L76+L77+L78</f>
        <v>19309347</v>
      </c>
      <c r="M79" s="31"/>
      <c r="N79" s="31"/>
      <c r="O79" s="31"/>
      <c r="AA79" s="35"/>
      <c r="AB79" s="2" t="s">
        <v>107</v>
      </c>
    </row>
    <row r="80" spans="1:28" customFormat="1" ht="15" x14ac:dyDescent="0.25">
      <c r="A80" s="85" t="s">
        <v>108</v>
      </c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30">
        <v>3861869.4</v>
      </c>
      <c r="M80" s="31"/>
      <c r="N80" s="31"/>
      <c r="O80" s="31"/>
      <c r="AA80" s="35"/>
      <c r="AB80" s="2" t="s">
        <v>108</v>
      </c>
    </row>
    <row r="81" spans="1:29" customFormat="1" ht="15" x14ac:dyDescent="0.25">
      <c r="A81" s="82" t="s">
        <v>109</v>
      </c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36">
        <v>23171216.399999999</v>
      </c>
      <c r="M81" s="34"/>
      <c r="N81" s="34"/>
      <c r="O81" s="31"/>
      <c r="AA81" s="35"/>
      <c r="AC81" s="35" t="s">
        <v>109</v>
      </c>
    </row>
    <row r="82" spans="1:29" customFormat="1" ht="29.25" customHeight="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1:29" s="10" customFormat="1" ht="12.75" customHeight="1" x14ac:dyDescent="0.25">
      <c r="A83" s="90" t="s">
        <v>125</v>
      </c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/>
      <c r="Q83"/>
      <c r="R83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</row>
    <row r="84" spans="1:29" s="10" customFormat="1" ht="12.75" customHeight="1" x14ac:dyDescent="0.25">
      <c r="A84" s="86" t="s">
        <v>110</v>
      </c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/>
      <c r="Q84"/>
      <c r="R84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</row>
    <row r="85" spans="1:29" s="10" customFormat="1" ht="13.5" customHeight="1" x14ac:dyDescent="0.25">
      <c r="A85" s="7"/>
      <c r="B85" s="7"/>
      <c r="C85" s="7"/>
      <c r="D85" s="7"/>
      <c r="E85" s="7"/>
      <c r="F85" s="7"/>
      <c r="G85" s="7"/>
      <c r="H85" s="42"/>
      <c r="I85" s="43"/>
      <c r="J85" s="43"/>
      <c r="K85" s="43"/>
      <c r="L85" s="7"/>
      <c r="M85" s="7"/>
      <c r="N85" s="7"/>
      <c r="O85" s="7"/>
      <c r="P85"/>
      <c r="Q85"/>
      <c r="R85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</row>
    <row r="86" spans="1:29" s="10" customFormat="1" ht="12.75" customHeight="1" x14ac:dyDescent="0.25">
      <c r="A86" s="90" t="s">
        <v>126</v>
      </c>
      <c r="B86" s="90"/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/>
      <c r="Q86"/>
      <c r="R86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</row>
    <row r="87" spans="1:29" s="10" customFormat="1" ht="12.75" customHeight="1" x14ac:dyDescent="0.25">
      <c r="A87" s="86" t="s">
        <v>110</v>
      </c>
      <c r="B87" s="8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/>
      <c r="Q87"/>
      <c r="R87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</row>
    <row r="88" spans="1:29" s="10" customFormat="1" ht="13.5" customHeight="1" x14ac:dyDescent="0.25">
      <c r="A88" s="7"/>
      <c r="B88" s="7"/>
      <c r="C88" s="7"/>
      <c r="D88" s="7"/>
      <c r="E88" s="7"/>
      <c r="F88" s="7"/>
      <c r="G88" s="7"/>
      <c r="H88" s="42"/>
      <c r="I88" s="43"/>
      <c r="J88" s="43"/>
      <c r="K88" s="43"/>
      <c r="L88" s="7"/>
      <c r="M88" s="7"/>
      <c r="N88" s="7"/>
      <c r="O88" s="7"/>
      <c r="P88"/>
      <c r="Q88"/>
      <c r="R88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</row>
    <row r="89" spans="1:29" customFormat="1" ht="15" x14ac:dyDescent="0.25">
      <c r="A89" s="6"/>
      <c r="B89" s="6"/>
      <c r="C89" s="6"/>
      <c r="D89" s="6"/>
      <c r="E89" s="6"/>
      <c r="F89" s="6"/>
      <c r="G89" s="6"/>
      <c r="H89" s="7"/>
      <c r="I89" s="87"/>
      <c r="J89" s="87"/>
      <c r="K89" s="87"/>
      <c r="L89" s="6"/>
      <c r="M89" s="6"/>
      <c r="N89" s="6"/>
      <c r="O89" s="6"/>
    </row>
  </sheetData>
  <mergeCells count="85">
    <mergeCell ref="A87:O87"/>
    <mergeCell ref="I89:K89"/>
    <mergeCell ref="A75:K75"/>
    <mergeCell ref="A76:K76"/>
    <mergeCell ref="A77:K77"/>
    <mergeCell ref="A78:K78"/>
    <mergeCell ref="A79:K79"/>
    <mergeCell ref="A83:O83"/>
    <mergeCell ref="A84:O84"/>
    <mergeCell ref="A86:O86"/>
    <mergeCell ref="A80:K80"/>
    <mergeCell ref="A81:K81"/>
    <mergeCell ref="A74:K74"/>
    <mergeCell ref="A69:K69"/>
    <mergeCell ref="A70:K70"/>
    <mergeCell ref="A71:K71"/>
    <mergeCell ref="A72:K72"/>
    <mergeCell ref="A73:K73"/>
    <mergeCell ref="A64:K64"/>
    <mergeCell ref="A65:K65"/>
    <mergeCell ref="A66:K66"/>
    <mergeCell ref="A67:K67"/>
    <mergeCell ref="A68:K68"/>
    <mergeCell ref="A59:K59"/>
    <mergeCell ref="A60:K60"/>
    <mergeCell ref="A61:K61"/>
    <mergeCell ref="A62:K62"/>
    <mergeCell ref="A63:K63"/>
    <mergeCell ref="C54:O54"/>
    <mergeCell ref="C55:E55"/>
    <mergeCell ref="C56:O56"/>
    <mergeCell ref="A57:K57"/>
    <mergeCell ref="A58:K58"/>
    <mergeCell ref="C49:O49"/>
    <mergeCell ref="C50:E50"/>
    <mergeCell ref="C51:O51"/>
    <mergeCell ref="C52:E52"/>
    <mergeCell ref="C53:E53"/>
    <mergeCell ref="C44:E44"/>
    <mergeCell ref="C45:O45"/>
    <mergeCell ref="C46:E46"/>
    <mergeCell ref="C47:O47"/>
    <mergeCell ref="C48:E48"/>
    <mergeCell ref="C39:E39"/>
    <mergeCell ref="C40:O40"/>
    <mergeCell ref="C41:E41"/>
    <mergeCell ref="C42:E42"/>
    <mergeCell ref="C43:O43"/>
    <mergeCell ref="A34:K34"/>
    <mergeCell ref="A35:O35"/>
    <mergeCell ref="C36:E36"/>
    <mergeCell ref="C37:E37"/>
    <mergeCell ref="C38:O38"/>
    <mergeCell ref="C29:E29"/>
    <mergeCell ref="A30:O30"/>
    <mergeCell ref="C31:E31"/>
    <mergeCell ref="A32:K32"/>
    <mergeCell ref="A33:K33"/>
    <mergeCell ref="A16:O16"/>
    <mergeCell ref="C17:G17"/>
    <mergeCell ref="F23:O23"/>
    <mergeCell ref="A26:A28"/>
    <mergeCell ref="B26:B28"/>
    <mergeCell ref="C26:E28"/>
    <mergeCell ref="F26:F28"/>
    <mergeCell ref="G26:G28"/>
    <mergeCell ref="H26:K26"/>
    <mergeCell ref="L26:O26"/>
    <mergeCell ref="H27:H28"/>
    <mergeCell ref="I27:K27"/>
    <mergeCell ref="L27:L28"/>
    <mergeCell ref="M27:O27"/>
    <mergeCell ref="A10:O10"/>
    <mergeCell ref="A11:O11"/>
    <mergeCell ref="A13:O13"/>
    <mergeCell ref="A14:O14"/>
    <mergeCell ref="A15:O15"/>
    <mergeCell ref="A5:D5"/>
    <mergeCell ref="J5:N5"/>
    <mergeCell ref="J7:O7"/>
    <mergeCell ref="A2:O2"/>
    <mergeCell ref="A3:C3"/>
    <mergeCell ref="J3:N3"/>
    <mergeCell ref="A4:D4"/>
    <mergeCell ref="J4:N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Реконструк ВЛ 6 кВ ОП-6 Р</vt:lpstr>
      <vt:lpstr>'смета Реконструк ВЛ 6 кВ ОП-6 Р'!Заголовки_для_печати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Aleksey.Dolgikh@evraz.com</cp:lastModifiedBy>
  <cp:lastPrinted>2024-02-26T07:33:57Z</cp:lastPrinted>
  <dcterms:created xsi:type="dcterms:W3CDTF">2020-09-30T08:50:27Z</dcterms:created>
  <dcterms:modified xsi:type="dcterms:W3CDTF">2024-02-26T07:34:27Z</dcterms:modified>
</cp:coreProperties>
</file>